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Općina Mrkopalj\Documents\"/>
    </mc:Choice>
  </mc:AlternateContent>
  <xr:revisionPtr revIDLastSave="0" documentId="13_ncr:1_{C2045E77-0D59-4E05-81DA-E392F7EBE486}" xr6:coauthVersionLast="47" xr6:coauthVersionMax="47" xr10:uidLastSave="{00000000-0000-0000-0000-000000000000}"/>
  <bookViews>
    <workbookView xWindow="-120" yWindow="-120" windowWidth="29040" windowHeight="15840" xr2:uid="{CF73316C-E763-445C-AF22-689B5A71AD91}"/>
  </bookViews>
  <sheets>
    <sheet name="Opć.Mrkpalj-rekonst.prist.ceste" sheetId="1" r:id="rId1"/>
    <sheet name="troškovnik radova"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2" i="2" l="1"/>
  <c r="F91" i="2"/>
  <c r="F93" i="2" s="1"/>
  <c r="F103" i="2" s="1"/>
  <c r="F80" i="2"/>
  <c r="F79" i="2"/>
  <c r="F76" i="2"/>
  <c r="F75" i="2"/>
  <c r="F73" i="2"/>
  <c r="F72" i="2"/>
  <c r="F71" i="2"/>
  <c r="F70" i="2"/>
  <c r="F59" i="2"/>
  <c r="F58" i="2"/>
  <c r="F57" i="2"/>
  <c r="F56" i="2"/>
  <c r="F53" i="2"/>
  <c r="F52" i="2"/>
  <c r="F49" i="2"/>
  <c r="F48" i="2"/>
  <c r="F5" i="2"/>
  <c r="F6" i="2" s="1"/>
  <c r="F100" i="2" s="1"/>
  <c r="F81" i="2" l="1"/>
  <c r="F102" i="2" s="1"/>
  <c r="F60" i="2"/>
  <c r="F101" i="2" s="1"/>
  <c r="F104" i="2" l="1"/>
  <c r="F105" i="2" s="1"/>
  <c r="F106" i="2" s="1"/>
</calcChain>
</file>

<file path=xl/sharedStrings.xml><?xml version="1.0" encoding="utf-8"?>
<sst xmlns="http://schemas.openxmlformats.org/spreadsheetml/2006/main" count="126" uniqueCount="78">
  <si>
    <t>INVESTITOR:</t>
  </si>
  <si>
    <t>GRAĐEVINA:</t>
  </si>
  <si>
    <t>-</t>
  </si>
  <si>
    <t>T R O Š K O V N I K    R A D O V A</t>
  </si>
  <si>
    <t>1.0.</t>
  </si>
  <si>
    <t xml:space="preserve">ZEMLJANI RADOVI </t>
  </si>
  <si>
    <t>Br.</t>
  </si>
  <si>
    <t>Opis stavke</t>
  </si>
  <si>
    <t>Jedinica mjere</t>
  </si>
  <si>
    <t>Količina</t>
  </si>
  <si>
    <t>Jedinična cijena</t>
  </si>
  <si>
    <t>Ukupna cijena</t>
  </si>
  <si>
    <t>6=(4*5)</t>
  </si>
  <si>
    <t xml:space="preserve">Stari kraj 3, Mrkopalj </t>
  </si>
  <si>
    <t>OIB48574138806</t>
  </si>
  <si>
    <t>Rekonstrukcija dijela Pristupne ceste Vrbovska Poljana d=400 m</t>
  </si>
  <si>
    <t>GLAVNI PROJEKT:</t>
  </si>
  <si>
    <t>GP 25/19 od lipanj 2019.godine Dom Konzalting d.o.o.Vrbovsko</t>
  </si>
  <si>
    <t>1.1.</t>
  </si>
  <si>
    <t xml:space="preserve">PRIPREMNI RADOVI </t>
  </si>
  <si>
    <t>Iskolčenje dijela građevine prema elaboratu iskolčenja kojeg osigurava Naručitelj uključivo geodetsko praćenje za vrijeme izvođenja radova. Obračun po m</t>
  </si>
  <si>
    <t>m</t>
  </si>
  <si>
    <t>2.0.</t>
  </si>
  <si>
    <t>2.1.</t>
  </si>
  <si>
    <t>Strojni iskop bankina i humusa u sloju debljine 10-15 cm sa odbacivanjem i prijevozom iskopanog materijala na deponiju udaljenu do 500 m, uključivo uređenje deponije. Obračun po m</t>
  </si>
  <si>
    <t>2.2.</t>
  </si>
  <si>
    <t>Strojno profiliranje zemljanih odvodnih jaraka profilnom korpom trapeznog oblika sa širinom dna jarka 50 cm. Stavka uključuje odbacivanje, utovar i odvoz iskopanog materijala na trajnu deponiju udaljenu do 500 m uključivo uređenje deponije. Obračun po m bez obzira na kategoriju terena</t>
  </si>
  <si>
    <t>2.3.</t>
  </si>
  <si>
    <t>Nabava, doprema i ugradnja nasipnog granuliranog tamponskog materijala granulacije 0-63 mm i 0-31,5 mm II klase sa zbijanjem i valjanjem do Mz=80MNN/m2. Stavka uključuje niveliranje gornje površine s točnošću +- 2,0 cm. Obračun po m3 u zbijenom stanju</t>
  </si>
  <si>
    <t>m3</t>
  </si>
  <si>
    <t>tampon 0-31,5mm</t>
  </si>
  <si>
    <t>tampon 0-63,0 mm</t>
  </si>
  <si>
    <t>2.4.</t>
  </si>
  <si>
    <t>Nabava, doprema i ugradnja nasipnog kamenog materijala  granulacije 0-200 mm II klase sa zbijanjem u slojevima od 30 cm do Mz=40MN/m2. Obračun po m3 u zbijenom stanju</t>
  </si>
  <si>
    <t>2.5.</t>
  </si>
  <si>
    <t xml:space="preserve">Strojni iskop u tlu IV/V ktg za cestovni cijevni propust sa utovarom i odvozom iskopanog materijala na trajnu deponiju udaljenu do 500 m uključivo planiranje deponije. Obračun po m3 u sraslom stanju </t>
  </si>
  <si>
    <t>2.6.</t>
  </si>
  <si>
    <t xml:space="preserve">Strojni iskop u tlu IV/V ktg za upojne bunare dimenzija 3x3x4m komplet sa utovarom i odvozom iskopanog materijala na trajnu deponiju udaljenu do 500 m. Obračun po m3 u sraslom stanju </t>
  </si>
  <si>
    <t>2.7.</t>
  </si>
  <si>
    <t>Nabava, doprema i ugradnja filterskim slojeva upojnog bunara od probranog kamena granulacije 200-400 , 30-60 mm uključivo ugradnja geotestila 150 g te završni sloj od tampona 0-31,5 mm. Dimenzije upojnog bunara 3x3x4 m. Obračun po komadu upojnog bunara</t>
  </si>
  <si>
    <t>kom</t>
  </si>
  <si>
    <t>2.0. Ukupno:</t>
  </si>
  <si>
    <t>1.0. Ukupno:</t>
  </si>
  <si>
    <t>3.0.</t>
  </si>
  <si>
    <t xml:space="preserve">BETONSKI I ARMIRANOBETONSKI RADOVI </t>
  </si>
  <si>
    <t>3.1.</t>
  </si>
  <si>
    <t>Produljenje postojećeg cestovnog propusta promjera 800 mm ugradnjom podložnog sloja betona, betonske armirane podloge, te zaštitne arm.betonske konstrukcije oko kourgirane cijevi promjera 800 mm. Oko plašta cijevi ugrađuje se mrežasta armatura  Q 139, a iznad tjemena cijevi rasteretna  armiranobetonska ploča debljine 15 cm sa armaturom Q 335. Stavka podrazumijeva svu potrebnu oplatu za izvedbu zaštitnih krila te armatura Q 335 i beton kvalitete C 25/30. Obračun po m3, m2 i kg</t>
  </si>
  <si>
    <t xml:space="preserve">beton </t>
  </si>
  <si>
    <t>oplata</t>
  </si>
  <si>
    <t>m2</t>
  </si>
  <si>
    <t>armatura</t>
  </si>
  <si>
    <t>kg</t>
  </si>
  <si>
    <t>cijev 800 mm</t>
  </si>
  <si>
    <t>3.2.</t>
  </si>
  <si>
    <t>Betoniranje trokutastih armiranobetonskih rigola betonom kvalitete C 25/30 uključivo niveliranje po smjeru i visini. Obračun po m</t>
  </si>
  <si>
    <t>3.3.</t>
  </si>
  <si>
    <t xml:space="preserve">Nabava, doprema i ugradnja betonskih rubnjaka 15/25/100 cm u mršavi beton, kompletno sa fugiranjem spojnica te niveliranjem po smjeru i visini.  Rubnjaci se postavljaju u kružni tok. Obračun po m </t>
  </si>
  <si>
    <t>3.4.</t>
  </si>
  <si>
    <t>Betoniranje cestovnih slivnika betonom kvalitete C 25/30 uključivo svu potrebnu oplatu i armaturu Q 335 te slivnu lijevano željeznu rešetku za teški promet 40t što je uključeno u cijenu. Slivnik se izvodi od kourgirane pvc ciejvi promjera 600 mm sa plaštom od betona uključivo pripasavanje odvodnih cijevi promjera 110 mm za odvodnju do upojnog bunara sa svim potrebnim iskopom, podložnim slojem pijeska 0-4 mm te zatrpavanjem. Obračun po komadu i m</t>
  </si>
  <si>
    <t>slivnik</t>
  </si>
  <si>
    <t>odvodne cijevi 110 mm</t>
  </si>
  <si>
    <t>3.0. Ukupno:</t>
  </si>
  <si>
    <t>4.0.</t>
  </si>
  <si>
    <t xml:space="preserve">ASFALTERSKI RADOVI </t>
  </si>
  <si>
    <t>4.1.</t>
  </si>
  <si>
    <t>Dobava i ugradnja habajućeg i nosivog sloja pristupnog puta asfaltno mješavinom AC 22 base surf 50/70 AG 6, d=4 cm i nosivog sloja AC 22 base 50/70 AG 6, d=6 cm debljine sukldno HRN EN 13108-1:2007. Rad obuhvaća nabavu materijala, prijevoz mješavine, prijevoz do mjesta ugradbe, ugradnju i uvaljavanje do potrebne zbijenosti, te opremu i sve ostalo potrebno za izvođenje radova, uključivo sve vezne materijale. Kakvoća materijala i izvedenog sloja u svemu prema hrvatskoj normi. Obračun po  m2 u uvaljanom stanju</t>
  </si>
  <si>
    <t>AC 16 surf 50/70 AG 6, d=4 cm</t>
  </si>
  <si>
    <t>AC 16 surf 50/70 AG 6, d=6 cm</t>
  </si>
  <si>
    <t>4.0. Ukupno:</t>
  </si>
  <si>
    <t>REKAPITULACIJA:</t>
  </si>
  <si>
    <t>PRIPREMNI  RADOVI</t>
  </si>
  <si>
    <t>ZEMLJANI RADOVI</t>
  </si>
  <si>
    <t>BETONSKI I AB RADOVI</t>
  </si>
  <si>
    <t>ASFALTERSKI RADOVI</t>
  </si>
  <si>
    <t>UKUPNO:</t>
  </si>
  <si>
    <t>PDV 25%:</t>
  </si>
  <si>
    <t>SVEUKUPNO:</t>
  </si>
  <si>
    <t>OPĆINA MRKOPALJ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</si>
</sst>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6" x14ac:knownFonts="1">
    <font>
      <sz val="11"/>
      <color theme="1"/>
      <name val="Calibri"/>
      <family val="2"/>
      <charset val="238"/>
      <scheme val="minor"/>
    </font>
    <font>
      <b/>
      <sz val="11"/>
      <color theme="1"/>
      <name val="Calibri"/>
      <family val="2"/>
      <scheme val="minor"/>
    </font>
    <font>
      <b/>
      <sz val="12"/>
      <color theme="1"/>
      <name val="Calibri"/>
      <family val="2"/>
      <scheme val="minor"/>
    </font>
    <font>
      <sz val="8"/>
      <color indexed="8"/>
      <name val="Arial Narrow"/>
      <family val="2"/>
      <charset val="238"/>
    </font>
    <font>
      <sz val="12"/>
      <color theme="1"/>
      <name val="Calibri"/>
      <family val="2"/>
      <scheme val="minor"/>
    </font>
    <font>
      <b/>
      <u/>
      <sz val="14"/>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indexed="27"/>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42">
    <xf numFmtId="0" fontId="0" fillId="0" borderId="0" xfId="0"/>
    <xf numFmtId="0" fontId="1" fillId="0" borderId="0" xfId="0" applyFont="1"/>
    <xf numFmtId="0" fontId="0" fillId="0" borderId="0" xfId="0" applyAlignment="1">
      <alignment horizontal="center"/>
    </xf>
    <xf numFmtId="0" fontId="1" fillId="2" borderId="2" xfId="0" applyFont="1" applyFill="1" applyBorder="1" applyAlignment="1">
      <alignment vertical="top" wrapText="1"/>
    </xf>
    <xf numFmtId="0" fontId="1" fillId="2" borderId="2" xfId="0" applyFont="1" applyFill="1" applyBorder="1" applyAlignment="1">
      <alignment horizontal="center" wrapText="1"/>
    </xf>
    <xf numFmtId="164" fontId="1" fillId="2" borderId="2" xfId="0" applyNumberFormat="1" applyFont="1" applyFill="1" applyBorder="1" applyAlignment="1">
      <alignment horizontal="right" wrapText="1"/>
    </xf>
    <xf numFmtId="164" fontId="1" fillId="2" borderId="3" xfId="0" applyNumberFormat="1" applyFont="1" applyFill="1" applyBorder="1" applyAlignment="1">
      <alignment horizontal="right" wrapText="1"/>
    </xf>
    <xf numFmtId="0" fontId="3" fillId="3" borderId="4" xfId="0" applyFont="1" applyFill="1" applyBorder="1" applyAlignment="1">
      <alignment horizontal="center" vertical="center" wrapText="1"/>
    </xf>
    <xf numFmtId="0" fontId="3" fillId="3" borderId="4" xfId="0" applyFont="1" applyFill="1" applyBorder="1" applyAlignment="1">
      <alignment horizontal="center" vertical="top" wrapText="1"/>
    </xf>
    <xf numFmtId="0" fontId="3" fillId="3" borderId="4" xfId="0" applyFont="1" applyFill="1" applyBorder="1" applyAlignment="1">
      <alignment horizontal="center" wrapText="1"/>
    </xf>
    <xf numFmtId="164" fontId="3" fillId="3" borderId="4" xfId="0" applyNumberFormat="1" applyFont="1" applyFill="1" applyBorder="1" applyAlignment="1">
      <alignment horizontal="center" vertical="center" wrapText="1"/>
    </xf>
    <xf numFmtId="0" fontId="1" fillId="0" borderId="0" xfId="0" applyFont="1" applyAlignment="1">
      <alignment wrapText="1"/>
    </xf>
    <xf numFmtId="0" fontId="0" fillId="0" borderId="0" xfId="0" applyAlignment="1">
      <alignment wrapText="1"/>
    </xf>
    <xf numFmtId="0" fontId="1" fillId="0" borderId="0" xfId="0" applyFont="1" applyAlignment="1">
      <alignment horizontal="left" vertical="top"/>
    </xf>
    <xf numFmtId="0" fontId="2" fillId="0" borderId="0" xfId="0" applyFont="1"/>
    <xf numFmtId="164" fontId="0" fillId="0" borderId="0" xfId="0" applyNumberFormat="1"/>
    <xf numFmtId="0" fontId="1" fillId="2" borderId="1" xfId="0" applyFont="1" applyFill="1" applyBorder="1" applyAlignment="1">
      <alignment horizontal="center" vertical="top"/>
    </xf>
    <xf numFmtId="0" fontId="0" fillId="0" borderId="0" xfId="0" applyAlignment="1">
      <alignment horizontal="center" vertical="top"/>
    </xf>
    <xf numFmtId="0" fontId="2" fillId="0" borderId="0" xfId="0" applyFont="1" applyAlignment="1">
      <alignment wrapText="1"/>
    </xf>
    <xf numFmtId="164" fontId="1" fillId="0" borderId="0" xfId="0" applyNumberFormat="1" applyFont="1"/>
    <xf numFmtId="0" fontId="0" fillId="0" borderId="4" xfId="0" applyBorder="1" applyAlignment="1">
      <alignment horizontal="center" vertical="top"/>
    </xf>
    <xf numFmtId="0" fontId="0" fillId="0" borderId="4" xfId="0" applyBorder="1" applyAlignment="1">
      <alignment wrapText="1"/>
    </xf>
    <xf numFmtId="0" fontId="0" fillId="0" borderId="4" xfId="0" applyBorder="1" applyAlignment="1">
      <alignment horizontal="center"/>
    </xf>
    <xf numFmtId="164" fontId="0" fillId="0" borderId="4" xfId="0" applyNumberFormat="1" applyBorder="1"/>
    <xf numFmtId="0" fontId="0" fillId="0" borderId="5" xfId="0" applyBorder="1" applyAlignment="1">
      <alignment horizontal="center" vertical="top"/>
    </xf>
    <xf numFmtId="164" fontId="0" fillId="0" borderId="5" xfId="0" applyNumberFormat="1" applyBorder="1"/>
    <xf numFmtId="164" fontId="0" fillId="0" borderId="9" xfId="0" applyNumberFormat="1" applyBorder="1"/>
    <xf numFmtId="0" fontId="0" fillId="0" borderId="4" xfId="0" applyBorder="1"/>
    <xf numFmtId="0" fontId="4" fillId="0" borderId="0" xfId="0" applyFont="1"/>
    <xf numFmtId="0" fontId="0" fillId="0" borderId="0" xfId="0" applyAlignment="1">
      <alignment horizontal="left" vertical="top" wrapText="1"/>
    </xf>
    <xf numFmtId="0" fontId="0" fillId="0" borderId="0" xfId="0" applyAlignment="1">
      <alignment horizontal="left"/>
    </xf>
    <xf numFmtId="0" fontId="0" fillId="0" borderId="0" xfId="0" applyAlignment="1">
      <alignment horizontal="center"/>
    </xf>
    <xf numFmtId="0" fontId="5" fillId="0" borderId="0" xfId="0" applyFont="1" applyAlignment="1">
      <alignment horizontal="center"/>
    </xf>
    <xf numFmtId="0" fontId="1" fillId="0" borderId="4" xfId="0" applyFont="1" applyBorder="1" applyAlignment="1">
      <alignment horizontal="left" wrapText="1"/>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1" fillId="0" borderId="5" xfId="0" applyFont="1" applyBorder="1" applyAlignment="1">
      <alignment horizontal="left" wrapText="1"/>
    </xf>
    <xf numFmtId="0" fontId="0" fillId="0" borderId="4" xfId="0" applyBorder="1" applyAlignment="1">
      <alignment horizontal="left"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3DDCE-DEB7-4D0D-A041-C768072725B4}">
  <dimension ref="A1:G39"/>
  <sheetViews>
    <sheetView tabSelected="1" topLeftCell="A46" zoomScale="140" zoomScaleNormal="140" workbookViewId="0">
      <selection activeCell="E62" sqref="E62"/>
    </sheetView>
  </sheetViews>
  <sheetFormatPr defaultRowHeight="15" x14ac:dyDescent="0.25"/>
  <cols>
    <col min="1" max="1" width="5.140625" customWidth="1"/>
    <col min="2" max="2" width="16" customWidth="1"/>
    <col min="3" max="3" width="22" customWidth="1"/>
    <col min="4" max="4" width="33.5703125" customWidth="1"/>
  </cols>
  <sheetData>
    <row r="1" spans="2:4" x14ac:dyDescent="0.25">
      <c r="B1" s="1" t="s">
        <v>0</v>
      </c>
      <c r="C1" t="s">
        <v>77</v>
      </c>
    </row>
    <row r="2" spans="2:4" x14ac:dyDescent="0.25">
      <c r="C2" t="s">
        <v>13</v>
      </c>
    </row>
    <row r="3" spans="2:4" x14ac:dyDescent="0.25">
      <c r="C3" t="s">
        <v>14</v>
      </c>
    </row>
    <row r="4" spans="2:4" x14ac:dyDescent="0.25">
      <c r="B4" s="1" t="s">
        <v>1</v>
      </c>
      <c r="C4" s="29" t="s">
        <v>15</v>
      </c>
    </row>
    <row r="5" spans="2:4" x14ac:dyDescent="0.25">
      <c r="C5" s="29"/>
    </row>
    <row r="6" spans="2:4" x14ac:dyDescent="0.25">
      <c r="C6" s="29"/>
    </row>
    <row r="7" spans="2:4" ht="57.6" customHeight="1" x14ac:dyDescent="0.25">
      <c r="B7" s="13" t="s">
        <v>16</v>
      </c>
      <c r="C7" s="12" t="s">
        <v>17</v>
      </c>
      <c r="D7" s="12"/>
    </row>
    <row r="18" spans="1:7" ht="18.75" x14ac:dyDescent="0.3">
      <c r="A18" s="32" t="s">
        <v>3</v>
      </c>
      <c r="B18" s="32"/>
      <c r="C18" s="32"/>
      <c r="D18" s="32"/>
      <c r="E18" s="32"/>
      <c r="F18" s="14"/>
      <c r="G18" s="14"/>
    </row>
    <row r="19" spans="1:7" ht="15.75" x14ac:dyDescent="0.25">
      <c r="A19" s="28"/>
      <c r="B19" s="28"/>
      <c r="C19" s="28"/>
      <c r="D19" s="28"/>
      <c r="E19" s="28"/>
    </row>
    <row r="39" spans="2:6" x14ac:dyDescent="0.25">
      <c r="B39" s="30"/>
      <c r="C39" s="30"/>
      <c r="D39" s="31"/>
      <c r="E39" s="31"/>
      <c r="F39" s="31"/>
    </row>
  </sheetData>
  <mergeCells count="4">
    <mergeCell ref="C4:C6"/>
    <mergeCell ref="B39:C39"/>
    <mergeCell ref="D39:F39"/>
    <mergeCell ref="A18:E18"/>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15E65-722B-4055-AAAA-D42C1084BF02}">
  <dimension ref="A1:F112"/>
  <sheetViews>
    <sheetView zoomScale="140" zoomScaleNormal="140" workbookViewId="0">
      <selection activeCell="B110" sqref="B110:E113"/>
    </sheetView>
  </sheetViews>
  <sheetFormatPr defaultRowHeight="15" x14ac:dyDescent="0.25"/>
  <cols>
    <col min="1" max="1" width="5.140625" style="17" customWidth="1"/>
    <col min="2" max="2" width="44.42578125" style="12" customWidth="1"/>
    <col min="3" max="3" width="7.5703125" style="2" customWidth="1"/>
    <col min="4" max="5" width="8.85546875" style="15"/>
    <col min="6" max="6" width="10.85546875" style="15" customWidth="1"/>
  </cols>
  <sheetData>
    <row r="1" spans="1:6" x14ac:dyDescent="0.25">
      <c r="A1" s="16" t="s">
        <v>4</v>
      </c>
      <c r="B1" s="3" t="s">
        <v>19</v>
      </c>
      <c r="C1" s="4"/>
      <c r="D1" s="5"/>
      <c r="E1" s="5"/>
      <c r="F1" s="6"/>
    </row>
    <row r="2" spans="1:6" ht="28.7" customHeight="1" x14ac:dyDescent="0.25">
      <c r="A2" s="8" t="s">
        <v>6</v>
      </c>
      <c r="B2" s="7" t="s">
        <v>7</v>
      </c>
      <c r="C2" s="9" t="s">
        <v>8</v>
      </c>
      <c r="D2" s="10" t="s">
        <v>9</v>
      </c>
      <c r="E2" s="10" t="s">
        <v>10</v>
      </c>
      <c r="F2" s="10" t="s">
        <v>11</v>
      </c>
    </row>
    <row r="3" spans="1:6" x14ac:dyDescent="0.25">
      <c r="A3" s="8">
        <v>1</v>
      </c>
      <c r="B3" s="8">
        <v>2</v>
      </c>
      <c r="C3" s="9">
        <v>3</v>
      </c>
      <c r="D3" s="10">
        <v>4</v>
      </c>
      <c r="E3" s="10">
        <v>5</v>
      </c>
      <c r="F3" s="10" t="s">
        <v>12</v>
      </c>
    </row>
    <row r="4" spans="1:6" x14ac:dyDescent="0.25">
      <c r="A4" s="20"/>
      <c r="B4" s="21"/>
      <c r="C4" s="22"/>
      <c r="D4" s="23"/>
      <c r="E4" s="23"/>
      <c r="F4" s="23"/>
    </row>
    <row r="5" spans="1:6" ht="60" x14ac:dyDescent="0.25">
      <c r="A5" s="20" t="s">
        <v>18</v>
      </c>
      <c r="B5" s="21" t="s">
        <v>20</v>
      </c>
      <c r="C5" s="22" t="s">
        <v>21</v>
      </c>
      <c r="D5" s="23">
        <v>250</v>
      </c>
      <c r="E5" s="23">
        <v>0</v>
      </c>
      <c r="F5" s="23">
        <f>D5*E5</f>
        <v>0</v>
      </c>
    </row>
    <row r="6" spans="1:6" x14ac:dyDescent="0.25">
      <c r="B6" s="12" t="s">
        <v>42</v>
      </c>
      <c r="F6" s="15">
        <f>SUM(F5)</f>
        <v>0</v>
      </c>
    </row>
    <row r="44" spans="1:6" x14ac:dyDescent="0.25">
      <c r="A44" s="16" t="s">
        <v>22</v>
      </c>
      <c r="B44" s="3" t="s">
        <v>5</v>
      </c>
      <c r="C44" s="4"/>
      <c r="D44" s="5"/>
      <c r="E44" s="5"/>
      <c r="F44" s="6"/>
    </row>
    <row r="45" spans="1:6" ht="27" customHeight="1" x14ac:dyDescent="0.25">
      <c r="A45" s="7" t="s">
        <v>6</v>
      </c>
      <c r="B45" s="7" t="s">
        <v>7</v>
      </c>
      <c r="C45" s="7" t="s">
        <v>8</v>
      </c>
      <c r="D45" s="10" t="s">
        <v>9</v>
      </c>
      <c r="E45" s="10" t="s">
        <v>10</v>
      </c>
      <c r="F45" s="10" t="s">
        <v>11</v>
      </c>
    </row>
    <row r="46" spans="1:6" x14ac:dyDescent="0.25">
      <c r="A46" s="8">
        <v>1</v>
      </c>
      <c r="B46" s="8">
        <v>2</v>
      </c>
      <c r="C46" s="9">
        <v>3</v>
      </c>
      <c r="D46" s="10">
        <v>4</v>
      </c>
      <c r="E46" s="10">
        <v>5</v>
      </c>
      <c r="F46" s="10" t="s">
        <v>12</v>
      </c>
    </row>
    <row r="47" spans="1:6" x14ac:dyDescent="0.25">
      <c r="A47" s="20"/>
      <c r="B47" s="21"/>
      <c r="C47" s="22"/>
      <c r="D47" s="23"/>
      <c r="E47" s="23"/>
      <c r="F47" s="23"/>
    </row>
    <row r="48" spans="1:6" ht="75" x14ac:dyDescent="0.25">
      <c r="A48" s="20" t="s">
        <v>23</v>
      </c>
      <c r="B48" s="21" t="s">
        <v>24</v>
      </c>
      <c r="C48" s="22" t="s">
        <v>21</v>
      </c>
      <c r="D48" s="23">
        <v>500</v>
      </c>
      <c r="E48" s="23">
        <v>0</v>
      </c>
      <c r="F48" s="23">
        <f>D48*E48</f>
        <v>0</v>
      </c>
    </row>
    <row r="49" spans="1:6" ht="105" x14ac:dyDescent="0.25">
      <c r="A49" s="20" t="s">
        <v>25</v>
      </c>
      <c r="B49" s="21" t="s">
        <v>26</v>
      </c>
      <c r="C49" s="22" t="s">
        <v>21</v>
      </c>
      <c r="D49" s="23">
        <v>300</v>
      </c>
      <c r="E49" s="23">
        <v>0</v>
      </c>
      <c r="F49" s="23">
        <f>D49*E49</f>
        <v>0</v>
      </c>
    </row>
    <row r="50" spans="1:6" ht="90" x14ac:dyDescent="0.25">
      <c r="A50" s="20" t="s">
        <v>27</v>
      </c>
      <c r="B50" s="21" t="s">
        <v>28</v>
      </c>
      <c r="C50" s="22"/>
      <c r="D50" s="23"/>
      <c r="E50" s="23"/>
      <c r="F50" s="23"/>
    </row>
    <row r="51" spans="1:6" x14ac:dyDescent="0.25">
      <c r="A51" s="20"/>
      <c r="B51" s="21"/>
      <c r="C51" s="22"/>
      <c r="D51" s="23"/>
      <c r="E51" s="23"/>
      <c r="F51" s="23"/>
    </row>
    <row r="52" spans="1:6" x14ac:dyDescent="0.25">
      <c r="A52" s="20" t="s">
        <v>2</v>
      </c>
      <c r="B52" s="21" t="s">
        <v>30</v>
      </c>
      <c r="C52" s="22" t="s">
        <v>29</v>
      </c>
      <c r="D52" s="23">
        <v>320</v>
      </c>
      <c r="E52" s="23">
        <v>0</v>
      </c>
      <c r="F52" s="23">
        <f t="shared" ref="F52:F53" si="0">D52*E52</f>
        <v>0</v>
      </c>
    </row>
    <row r="53" spans="1:6" x14ac:dyDescent="0.25">
      <c r="A53" s="20" t="s">
        <v>2</v>
      </c>
      <c r="B53" s="21" t="s">
        <v>31</v>
      </c>
      <c r="C53" s="22" t="s">
        <v>29</v>
      </c>
      <c r="D53" s="23">
        <v>120</v>
      </c>
      <c r="E53" s="23">
        <v>0</v>
      </c>
      <c r="F53" s="23">
        <f t="shared" si="0"/>
        <v>0</v>
      </c>
    </row>
    <row r="54" spans="1:6" x14ac:dyDescent="0.25">
      <c r="A54" s="27"/>
      <c r="B54" s="27"/>
      <c r="C54" s="27"/>
      <c r="D54" s="27"/>
      <c r="E54" s="27"/>
      <c r="F54" s="27"/>
    </row>
    <row r="55" spans="1:6" hidden="1" x14ac:dyDescent="0.25">
      <c r="A55" s="20"/>
      <c r="B55" s="21"/>
      <c r="C55" s="22"/>
      <c r="D55" s="23"/>
      <c r="E55" s="23"/>
      <c r="F55" s="23"/>
    </row>
    <row r="56" spans="1:6" ht="75" x14ac:dyDescent="0.25">
      <c r="A56" s="20" t="s">
        <v>32</v>
      </c>
      <c r="B56" s="21" t="s">
        <v>33</v>
      </c>
      <c r="C56" s="22" t="s">
        <v>29</v>
      </c>
      <c r="D56" s="23">
        <v>26</v>
      </c>
      <c r="E56" s="23">
        <v>0</v>
      </c>
      <c r="F56" s="23">
        <f>D56*E56</f>
        <v>0</v>
      </c>
    </row>
    <row r="57" spans="1:6" ht="75" x14ac:dyDescent="0.25">
      <c r="A57" s="20" t="s">
        <v>34</v>
      </c>
      <c r="B57" s="21" t="s">
        <v>35</v>
      </c>
      <c r="C57" s="22" t="s">
        <v>29</v>
      </c>
      <c r="D57" s="23">
        <v>22.5</v>
      </c>
      <c r="E57" s="23">
        <v>0</v>
      </c>
      <c r="F57" s="23">
        <f>D57*E57</f>
        <v>0</v>
      </c>
    </row>
    <row r="58" spans="1:6" ht="75" x14ac:dyDescent="0.25">
      <c r="A58" s="20" t="s">
        <v>36</v>
      </c>
      <c r="B58" s="21" t="s">
        <v>37</v>
      </c>
      <c r="C58" s="22" t="s">
        <v>29</v>
      </c>
      <c r="D58" s="23">
        <v>36</v>
      </c>
      <c r="E58" s="23">
        <v>0</v>
      </c>
      <c r="F58" s="23">
        <f>D58*E58</f>
        <v>0</v>
      </c>
    </row>
    <row r="59" spans="1:6" ht="90" x14ac:dyDescent="0.25">
      <c r="A59" s="20" t="s">
        <v>38</v>
      </c>
      <c r="B59" s="21" t="s">
        <v>39</v>
      </c>
      <c r="C59" s="22" t="s">
        <v>40</v>
      </c>
      <c r="D59" s="23">
        <v>1</v>
      </c>
      <c r="E59" s="23">
        <v>0</v>
      </c>
      <c r="F59" s="23">
        <f>D59*E59</f>
        <v>0</v>
      </c>
    </row>
    <row r="60" spans="1:6" x14ac:dyDescent="0.25">
      <c r="B60" s="12" t="s">
        <v>41</v>
      </c>
      <c r="F60" s="15">
        <f>SUM(F48:F59)</f>
        <v>0</v>
      </c>
    </row>
    <row r="64" spans="1:6" x14ac:dyDescent="0.25">
      <c r="A64" s="16" t="s">
        <v>43</v>
      </c>
      <c r="B64" s="3" t="s">
        <v>44</v>
      </c>
      <c r="C64" s="4"/>
      <c r="D64" s="5"/>
      <c r="E64" s="5"/>
      <c r="F64" s="6"/>
    </row>
    <row r="65" spans="1:6" ht="28.35" customHeight="1" x14ac:dyDescent="0.25">
      <c r="A65" s="7" t="s">
        <v>6</v>
      </c>
      <c r="B65" s="7" t="s">
        <v>7</v>
      </c>
      <c r="C65" s="7" t="s">
        <v>8</v>
      </c>
      <c r="D65" s="10" t="s">
        <v>9</v>
      </c>
      <c r="E65" s="10" t="s">
        <v>10</v>
      </c>
      <c r="F65" s="10" t="s">
        <v>11</v>
      </c>
    </row>
    <row r="66" spans="1:6" x14ac:dyDescent="0.25">
      <c r="A66" s="8">
        <v>1</v>
      </c>
      <c r="B66" s="8">
        <v>2</v>
      </c>
      <c r="C66" s="9">
        <v>3</v>
      </c>
      <c r="D66" s="10">
        <v>4</v>
      </c>
      <c r="E66" s="10">
        <v>5</v>
      </c>
      <c r="F66" s="10" t="s">
        <v>12</v>
      </c>
    </row>
    <row r="67" spans="1:6" x14ac:dyDescent="0.25">
      <c r="A67" s="20"/>
      <c r="B67" s="21"/>
      <c r="C67" s="22"/>
      <c r="D67" s="23"/>
      <c r="E67" s="23"/>
      <c r="F67" s="23"/>
    </row>
    <row r="68" spans="1:6" ht="165" x14ac:dyDescent="0.25">
      <c r="A68" s="20" t="s">
        <v>45</v>
      </c>
      <c r="B68" s="21" t="s">
        <v>46</v>
      </c>
      <c r="C68" s="22"/>
      <c r="D68" s="23"/>
      <c r="E68" s="23"/>
      <c r="F68" s="23"/>
    </row>
    <row r="69" spans="1:6" x14ac:dyDescent="0.25">
      <c r="A69" s="20"/>
      <c r="B69" s="21"/>
      <c r="C69" s="22"/>
      <c r="D69" s="23"/>
      <c r="E69" s="23"/>
      <c r="F69" s="23"/>
    </row>
    <row r="70" spans="1:6" x14ac:dyDescent="0.25">
      <c r="A70" s="20" t="s">
        <v>2</v>
      </c>
      <c r="B70" s="21" t="s">
        <v>47</v>
      </c>
      <c r="C70" s="22" t="s">
        <v>29</v>
      </c>
      <c r="D70" s="23">
        <v>8.6</v>
      </c>
      <c r="E70" s="23">
        <v>0</v>
      </c>
      <c r="F70" s="23">
        <f t="shared" ref="F70:F73" si="1">D70*E70</f>
        <v>0</v>
      </c>
    </row>
    <row r="71" spans="1:6" x14ac:dyDescent="0.25">
      <c r="A71" s="20" t="s">
        <v>2</v>
      </c>
      <c r="B71" s="21" t="s">
        <v>48</v>
      </c>
      <c r="C71" s="22" t="s">
        <v>49</v>
      </c>
      <c r="D71" s="23">
        <v>36</v>
      </c>
      <c r="E71" s="23">
        <v>0</v>
      </c>
      <c r="F71" s="23">
        <f t="shared" si="1"/>
        <v>0</v>
      </c>
    </row>
    <row r="72" spans="1:6" x14ac:dyDescent="0.25">
      <c r="A72" s="20" t="s">
        <v>2</v>
      </c>
      <c r="B72" s="21" t="s">
        <v>50</v>
      </c>
      <c r="C72" s="22" t="s">
        <v>51</v>
      </c>
      <c r="D72" s="23">
        <v>460</v>
      </c>
      <c r="E72" s="23">
        <v>0</v>
      </c>
      <c r="F72" s="23">
        <f t="shared" si="1"/>
        <v>0</v>
      </c>
    </row>
    <row r="73" spans="1:6" x14ac:dyDescent="0.25">
      <c r="A73" s="20" t="s">
        <v>2</v>
      </c>
      <c r="B73" s="21" t="s">
        <v>52</v>
      </c>
      <c r="C73" s="22" t="s">
        <v>21</v>
      </c>
      <c r="D73" s="23">
        <v>10</v>
      </c>
      <c r="E73" s="23">
        <v>0</v>
      </c>
      <c r="F73" s="23">
        <f t="shared" si="1"/>
        <v>0</v>
      </c>
    </row>
    <row r="74" spans="1:6" x14ac:dyDescent="0.25">
      <c r="A74" s="20"/>
      <c r="B74" s="21"/>
      <c r="C74" s="22"/>
      <c r="D74" s="23"/>
      <c r="E74" s="23"/>
      <c r="F74" s="23"/>
    </row>
    <row r="75" spans="1:6" ht="45" x14ac:dyDescent="0.25">
      <c r="A75" s="20" t="s">
        <v>53</v>
      </c>
      <c r="B75" s="21" t="s">
        <v>54</v>
      </c>
      <c r="C75" s="22" t="s">
        <v>21</v>
      </c>
      <c r="D75" s="23">
        <v>5</v>
      </c>
      <c r="E75" s="23">
        <v>0</v>
      </c>
      <c r="F75" s="23">
        <f t="shared" ref="F75:F76" si="2">D75*E75</f>
        <v>0</v>
      </c>
    </row>
    <row r="76" spans="1:6" ht="75" x14ac:dyDescent="0.25">
      <c r="A76" s="20" t="s">
        <v>55</v>
      </c>
      <c r="B76" s="21" t="s">
        <v>56</v>
      </c>
      <c r="C76" s="22" t="s">
        <v>21</v>
      </c>
      <c r="D76" s="23">
        <v>36</v>
      </c>
      <c r="E76" s="23">
        <v>0</v>
      </c>
      <c r="F76" s="23">
        <f t="shared" si="2"/>
        <v>0</v>
      </c>
    </row>
    <row r="77" spans="1:6" ht="165" x14ac:dyDescent="0.25">
      <c r="A77" s="20" t="s">
        <v>57</v>
      </c>
      <c r="B77" s="21" t="s">
        <v>58</v>
      </c>
      <c r="C77" s="22"/>
      <c r="D77" s="23"/>
      <c r="E77" s="23"/>
      <c r="F77" s="23"/>
    </row>
    <row r="78" spans="1:6" x14ac:dyDescent="0.25">
      <c r="A78" s="20"/>
      <c r="B78" s="21"/>
      <c r="C78" s="22"/>
      <c r="D78" s="23"/>
      <c r="E78" s="23"/>
      <c r="F78" s="23"/>
    </row>
    <row r="79" spans="1:6" x14ac:dyDescent="0.25">
      <c r="A79" s="20" t="s">
        <v>2</v>
      </c>
      <c r="B79" s="21" t="s">
        <v>59</v>
      </c>
      <c r="C79" s="22" t="s">
        <v>40</v>
      </c>
      <c r="D79" s="23">
        <v>3</v>
      </c>
      <c r="E79" s="23">
        <v>0</v>
      </c>
      <c r="F79" s="23">
        <f t="shared" ref="F79:F80" si="3">D79*E79</f>
        <v>0</v>
      </c>
    </row>
    <row r="80" spans="1:6" x14ac:dyDescent="0.25">
      <c r="A80" s="20" t="s">
        <v>2</v>
      </c>
      <c r="B80" s="21" t="s">
        <v>60</v>
      </c>
      <c r="C80" s="22" t="s">
        <v>21</v>
      </c>
      <c r="D80" s="23">
        <v>16</v>
      </c>
      <c r="E80" s="23">
        <v>0</v>
      </c>
      <c r="F80" s="23">
        <f t="shared" si="3"/>
        <v>0</v>
      </c>
    </row>
    <row r="81" spans="1:6" x14ac:dyDescent="0.25">
      <c r="B81" s="12" t="s">
        <v>61</v>
      </c>
      <c r="F81" s="15">
        <f>SUM(F70:F80)</f>
        <v>0</v>
      </c>
    </row>
    <row r="85" spans="1:6" x14ac:dyDescent="0.25">
      <c r="A85" s="16" t="s">
        <v>62</v>
      </c>
      <c r="B85" s="3" t="s">
        <v>63</v>
      </c>
      <c r="C85" s="4"/>
      <c r="D85" s="5"/>
      <c r="E85" s="5"/>
      <c r="F85" s="6"/>
    </row>
    <row r="86" spans="1:6" ht="27.6" customHeight="1" x14ac:dyDescent="0.25">
      <c r="A86" s="7" t="s">
        <v>6</v>
      </c>
      <c r="B86" s="7" t="s">
        <v>7</v>
      </c>
      <c r="C86" s="7" t="s">
        <v>8</v>
      </c>
      <c r="D86" s="10" t="s">
        <v>9</v>
      </c>
      <c r="E86" s="10" t="s">
        <v>10</v>
      </c>
      <c r="F86" s="10" t="s">
        <v>11</v>
      </c>
    </row>
    <row r="87" spans="1:6" x14ac:dyDescent="0.25">
      <c r="A87" s="8">
        <v>1</v>
      </c>
      <c r="B87" s="8">
        <v>2</v>
      </c>
      <c r="C87" s="9">
        <v>3</v>
      </c>
      <c r="D87" s="10">
        <v>4</v>
      </c>
      <c r="E87" s="10">
        <v>5</v>
      </c>
      <c r="F87" s="10" t="s">
        <v>12</v>
      </c>
    </row>
    <row r="88" spans="1:6" x14ac:dyDescent="0.25">
      <c r="A88" s="20"/>
      <c r="B88" s="21"/>
      <c r="C88" s="22"/>
      <c r="D88" s="23"/>
      <c r="E88" s="23"/>
      <c r="F88" s="23"/>
    </row>
    <row r="89" spans="1:6" ht="180" x14ac:dyDescent="0.25">
      <c r="A89" s="20" t="s">
        <v>64</v>
      </c>
      <c r="B89" s="21" t="s">
        <v>65</v>
      </c>
      <c r="C89" s="22"/>
      <c r="D89" s="23"/>
      <c r="E89" s="23"/>
      <c r="F89" s="23"/>
    </row>
    <row r="90" spans="1:6" x14ac:dyDescent="0.25">
      <c r="A90" s="20"/>
      <c r="B90" s="21"/>
      <c r="C90" s="22"/>
      <c r="D90" s="23"/>
      <c r="E90" s="23"/>
      <c r="F90" s="23"/>
    </row>
    <row r="91" spans="1:6" x14ac:dyDescent="0.25">
      <c r="A91" s="20" t="s">
        <v>2</v>
      </c>
      <c r="B91" s="21" t="s">
        <v>66</v>
      </c>
      <c r="C91" s="22" t="s">
        <v>49</v>
      </c>
      <c r="D91" s="23">
        <v>800</v>
      </c>
      <c r="E91" s="23">
        <v>0</v>
      </c>
      <c r="F91" s="23">
        <f t="shared" ref="F91:F92" si="4">D91*E91</f>
        <v>0</v>
      </c>
    </row>
    <row r="92" spans="1:6" x14ac:dyDescent="0.25">
      <c r="A92" s="20" t="s">
        <v>2</v>
      </c>
      <c r="B92" s="21" t="s">
        <v>67</v>
      </c>
      <c r="C92" s="22" t="s">
        <v>49</v>
      </c>
      <c r="D92" s="23">
        <v>1400</v>
      </c>
      <c r="E92" s="23">
        <v>0</v>
      </c>
      <c r="F92" s="23">
        <f t="shared" si="4"/>
        <v>0</v>
      </c>
    </row>
    <row r="93" spans="1:6" x14ac:dyDescent="0.25">
      <c r="B93" s="12" t="s">
        <v>68</v>
      </c>
      <c r="F93" s="15">
        <f>SUM(F91:F92)</f>
        <v>0</v>
      </c>
    </row>
    <row r="98" spans="1:6" ht="15.75" x14ac:dyDescent="0.25">
      <c r="B98" s="18" t="s">
        <v>69</v>
      </c>
    </row>
    <row r="100" spans="1:6" x14ac:dyDescent="0.25">
      <c r="A100" s="20" t="s">
        <v>4</v>
      </c>
      <c r="B100" s="34" t="s">
        <v>70</v>
      </c>
      <c r="C100" s="35"/>
      <c r="D100" s="35"/>
      <c r="E100" s="36"/>
      <c r="F100" s="23">
        <f>F6</f>
        <v>0</v>
      </c>
    </row>
    <row r="101" spans="1:6" x14ac:dyDescent="0.25">
      <c r="A101" s="20" t="s">
        <v>22</v>
      </c>
      <c r="B101" s="34" t="s">
        <v>71</v>
      </c>
      <c r="C101" s="35"/>
      <c r="D101" s="35"/>
      <c r="E101" s="36"/>
      <c r="F101" s="23">
        <f>F60</f>
        <v>0</v>
      </c>
    </row>
    <row r="102" spans="1:6" x14ac:dyDescent="0.25">
      <c r="A102" s="20" t="s">
        <v>43</v>
      </c>
      <c r="B102" s="34" t="s">
        <v>72</v>
      </c>
      <c r="C102" s="35"/>
      <c r="D102" s="35"/>
      <c r="E102" s="36"/>
      <c r="F102" s="23">
        <f>F81</f>
        <v>0</v>
      </c>
    </row>
    <row r="103" spans="1:6" ht="15.75" thickBot="1" x14ac:dyDescent="0.3">
      <c r="A103" s="20" t="s">
        <v>62</v>
      </c>
      <c r="B103" s="37" t="s">
        <v>73</v>
      </c>
      <c r="C103" s="38"/>
      <c r="D103" s="38"/>
      <c r="E103" s="39"/>
      <c r="F103" s="26">
        <f>F93</f>
        <v>0</v>
      </c>
    </row>
    <row r="104" spans="1:6" x14ac:dyDescent="0.25">
      <c r="A104" s="24"/>
      <c r="B104" s="40" t="s">
        <v>74</v>
      </c>
      <c r="C104" s="40"/>
      <c r="D104" s="40"/>
      <c r="E104" s="40"/>
      <c r="F104" s="25">
        <f>SUM(F100:F103)</f>
        <v>0</v>
      </c>
    </row>
    <row r="105" spans="1:6" x14ac:dyDescent="0.25">
      <c r="A105" s="20"/>
      <c r="B105" s="41" t="s">
        <v>75</v>
      </c>
      <c r="C105" s="41"/>
      <c r="D105" s="41"/>
      <c r="E105" s="41"/>
      <c r="F105" s="23">
        <f>F104*25%</f>
        <v>0</v>
      </c>
    </row>
    <row r="106" spans="1:6" x14ac:dyDescent="0.25">
      <c r="A106" s="20"/>
      <c r="B106" s="33" t="s">
        <v>76</v>
      </c>
      <c r="C106" s="33"/>
      <c r="D106" s="33"/>
      <c r="E106" s="33"/>
      <c r="F106" s="23">
        <f>SUM(F104:F105)</f>
        <v>0</v>
      </c>
    </row>
    <row r="112" spans="1:6" x14ac:dyDescent="0.25">
      <c r="B112" s="11"/>
      <c r="D112" s="19"/>
    </row>
  </sheetData>
  <mergeCells count="7">
    <mergeCell ref="B106:E106"/>
    <mergeCell ref="B100:E100"/>
    <mergeCell ref="B101:E101"/>
    <mergeCell ref="B102:E102"/>
    <mergeCell ref="B103:E103"/>
    <mergeCell ref="B104:E104"/>
    <mergeCell ref="B105:E105"/>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2</vt:i4>
      </vt:variant>
    </vt:vector>
  </HeadingPairs>
  <TitlesOfParts>
    <vt:vector size="2" baseType="lpstr">
      <vt:lpstr>Opć.Mrkpalj-rekonst.prist.ceste</vt:lpstr>
      <vt:lpstr>troškovnik radova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c:creator>
  <cp:lastModifiedBy>Općina Mrkopalj</cp:lastModifiedBy>
  <cp:lastPrinted>2023-04-05T06:06:49Z</cp:lastPrinted>
  <dcterms:created xsi:type="dcterms:W3CDTF">2023-04-05T05:07:16Z</dcterms:created>
  <dcterms:modified xsi:type="dcterms:W3CDTF">2023-04-05T07:52:28Z</dcterms:modified>
</cp:coreProperties>
</file>