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19425" windowHeight="10305"/>
  </bookViews>
  <sheets>
    <sheet name="TROŠKOVNIK" sheetId="1" r:id="rId1"/>
    <sheet name="A) REKAPITULACIJA" sheetId="16" r:id="rId2"/>
    <sheet name=" RAZGRAĐ. I DEMONT." sheetId="2" r:id="rId3"/>
    <sheet name="BET. I ARM.BET. RADOVI" sheetId="4" r:id="rId4"/>
    <sheet name="ZIDARSKI RADOVI" sheetId="3" r:id="rId5"/>
    <sheet name="TESARSKI RADOVI" sheetId="5" r:id="rId6"/>
    <sheet name="GIPSKARTONSKI RADOVI" sheetId="6" r:id="rId7"/>
    <sheet name="STOLARSKI RADOVI" sheetId="7" r:id="rId8"/>
    <sheet name="KERAMIČKI RADOVI" sheetId="8" r:id="rId9"/>
    <sheet name="PARKETARSKI RADOVI" sheetId="9" r:id="rId10"/>
    <sheet name="LIČILAČKI RADOVI" sheetId="12" r:id="rId11"/>
    <sheet name="LIMARSKI RADOVI" sheetId="13" r:id="rId12"/>
    <sheet name="INST.RAD.VOD.I KANAL." sheetId="14" r:id="rId13"/>
    <sheet name="SANITAR. I UREĐAJI" sheetId="15" r:id="rId14"/>
    <sheet name="OSTALI RADOVI" sheetId="17" r:id="rId15"/>
  </sheets>
  <calcPr calcId="12451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3"/>
  <c r="F17" i="7"/>
  <c r="F26" i="3"/>
  <c r="F11" i="17"/>
  <c r="F10"/>
  <c r="F6"/>
  <c r="F20" i="6"/>
  <c r="F19"/>
  <c r="F12" i="5"/>
  <c r="F11"/>
  <c r="F10"/>
  <c r="F9"/>
  <c r="F10" i="4"/>
  <c r="F20" i="2"/>
  <c r="F18"/>
  <c r="F14" i="15"/>
  <c r="F13"/>
  <c r="F11"/>
  <c r="F10"/>
  <c r="F12" i="17" l="1"/>
  <c r="F19" i="16" s="1"/>
  <c r="F11" i="7"/>
  <c r="F18" i="3"/>
  <c r="F16"/>
  <c r="F14"/>
  <c r="F11" i="14"/>
  <c r="F10"/>
  <c r="F8"/>
  <c r="F10" i="13"/>
  <c r="F15" i="7"/>
  <c r="F13"/>
  <c r="F16" i="5"/>
  <c r="F14"/>
  <c r="F24" i="3"/>
  <c r="F22"/>
  <c r="F12" i="4"/>
  <c r="F8"/>
  <c r="F22" i="2"/>
  <c r="F15" i="15"/>
  <c r="F16" i="2"/>
  <c r="F14"/>
  <c r="F12"/>
  <c r="F10"/>
  <c r="F8"/>
  <c r="F6"/>
  <c r="F20" i="3"/>
  <c r="F12"/>
  <c r="F10"/>
  <c r="F8"/>
  <c r="F6"/>
  <c r="F6" i="4"/>
  <c r="F27" i="5"/>
  <c r="F26"/>
  <c r="F25"/>
  <c r="F24"/>
  <c r="F20"/>
  <c r="F18"/>
  <c r="F6"/>
  <c r="F24" i="6"/>
  <c r="F22"/>
  <c r="F14"/>
  <c r="F13"/>
  <c r="F9"/>
  <c r="F8"/>
  <c r="F9" i="7"/>
  <c r="F8"/>
  <c r="F10" i="8"/>
  <c r="F9"/>
  <c r="F8"/>
  <c r="F8" i="9"/>
  <c r="F6"/>
  <c r="F8" i="12"/>
  <c r="F6"/>
  <c r="F8" i="13"/>
  <c r="F6"/>
  <c r="F6" i="14"/>
  <c r="F12" i="15"/>
  <c r="F9"/>
  <c r="F8"/>
  <c r="F14" i="13" l="1"/>
  <c r="F16" i="16" s="1"/>
  <c r="F19" i="7"/>
  <c r="F12" i="16" s="1"/>
  <c r="F16" i="15"/>
  <c r="F18" i="16" s="1"/>
  <c r="F12" i="14"/>
  <c r="F17" i="16" s="1"/>
  <c r="F9" i="12"/>
  <c r="F15" i="16" s="1"/>
  <c r="F9" i="9"/>
  <c r="F14" i="16" s="1"/>
  <c r="F11" i="8"/>
  <c r="F13" i="16" s="1"/>
  <c r="F25" i="6"/>
  <c r="F11" i="16" s="1"/>
  <c r="F28" i="5"/>
  <c r="F10" i="16" s="1"/>
  <c r="F28" i="3"/>
  <c r="F9" i="16" s="1"/>
  <c r="F13" i="4"/>
  <c r="F8" i="16" s="1"/>
  <c r="F23" i="2"/>
  <c r="F7" i="16" s="1"/>
  <c r="F20" l="1"/>
  <c r="F21" s="1"/>
  <c r="F22" s="1"/>
</calcChain>
</file>

<file path=xl/sharedStrings.xml><?xml version="1.0" encoding="utf-8"?>
<sst xmlns="http://schemas.openxmlformats.org/spreadsheetml/2006/main" count="431" uniqueCount="228">
  <si>
    <t>Investitor:</t>
  </si>
  <si>
    <t>Građevina:</t>
  </si>
  <si>
    <t>T R O Š K O V N I K   R A D O V A</t>
  </si>
  <si>
    <t>R. br.</t>
  </si>
  <si>
    <t>Opis stavke</t>
  </si>
  <si>
    <t>Jed. Mjera</t>
  </si>
  <si>
    <t>Količina</t>
  </si>
  <si>
    <t>Jedinična cijena (bez PDV-a)</t>
  </si>
  <si>
    <t>Ukupna cijena</t>
  </si>
  <si>
    <t>6=(4*5)</t>
  </si>
  <si>
    <t>1.1.</t>
  </si>
  <si>
    <t>-</t>
  </si>
  <si>
    <t>kom</t>
  </si>
  <si>
    <t>1.2.</t>
  </si>
  <si>
    <t>1.3.</t>
  </si>
  <si>
    <t>m2</t>
  </si>
  <si>
    <t>1.4.</t>
  </si>
  <si>
    <t>1.5.</t>
  </si>
  <si>
    <t>1.6.</t>
  </si>
  <si>
    <t>m</t>
  </si>
  <si>
    <t>1.7.</t>
  </si>
  <si>
    <t>1.8.</t>
  </si>
  <si>
    <t>kompl</t>
  </si>
  <si>
    <t>1.9.</t>
  </si>
  <si>
    <t>2.1.</t>
  </si>
  <si>
    <t>2.2.</t>
  </si>
  <si>
    <t>m3</t>
  </si>
  <si>
    <t>2.3.</t>
  </si>
  <si>
    <t>2.4.</t>
  </si>
  <si>
    <t>Ugradnja dovratnika i doprozornika unutarnje i vanjske stolarije bez obzira na veličinu. Obračun po komadu</t>
  </si>
  <si>
    <t>3.1.</t>
  </si>
  <si>
    <t>3.2.</t>
  </si>
  <si>
    <t>4.1.</t>
  </si>
  <si>
    <t>4.2.</t>
  </si>
  <si>
    <t>4.3.</t>
  </si>
  <si>
    <t>4.4.</t>
  </si>
  <si>
    <t>4.5.</t>
  </si>
  <si>
    <t>4.6.</t>
  </si>
  <si>
    <t>4.7.</t>
  </si>
  <si>
    <t>letve 5/5 cm</t>
  </si>
  <si>
    <t>staklena vuna 5 cm</t>
  </si>
  <si>
    <t xml:space="preserve">PVC folija </t>
  </si>
  <si>
    <t>OSB ploče 15 mm</t>
  </si>
  <si>
    <t>5.1.</t>
  </si>
  <si>
    <t>jedan sloj</t>
  </si>
  <si>
    <t>dva sloja</t>
  </si>
  <si>
    <t>5.2.</t>
  </si>
  <si>
    <t>5.3.</t>
  </si>
  <si>
    <t>termoizolacija ispod rogova izlolacijom - mineralnom staklenom vunom debljine 5 cm, deklarirane toplinske provodljivosti 0,038 W/mK. Obračun po m2</t>
  </si>
  <si>
    <t>parna brana 110g/m2 sa preklopnom trakom. Obračun po m2</t>
  </si>
  <si>
    <t>6.1.</t>
  </si>
  <si>
    <t>6.2.</t>
  </si>
  <si>
    <t>puna vrata 80/210 cm</t>
  </si>
  <si>
    <t>puna vrata 70/210 cm</t>
  </si>
  <si>
    <t>7.1.</t>
  </si>
  <si>
    <t>.</t>
  </si>
  <si>
    <t>zidne keramičke pločice</t>
  </si>
  <si>
    <t>podne keramičke pločice</t>
  </si>
  <si>
    <t>sokl 10 cm</t>
  </si>
  <si>
    <t>8.1.</t>
  </si>
  <si>
    <t>8.2.</t>
  </si>
  <si>
    <t>9.1.</t>
  </si>
  <si>
    <t>9.2.</t>
  </si>
  <si>
    <t>Ličenje unutarnjih zidova disperzivnom perivom bojom 2x sa prethodnim nanašanjem sloja univerzalnog grunda. Obračun po m2</t>
  </si>
  <si>
    <t>10.1.</t>
  </si>
  <si>
    <t>10.2.</t>
  </si>
  <si>
    <t>10.3.</t>
  </si>
  <si>
    <t>Dobava i ugradnja snjegobrana od čeličnog lima u boji d=1,0 mm, 25 um, 275g/m2 cinka, komplet sa svim spojnim i pričvrnim materijalom. Snjegobrani se izvode naizmjeničnom cik cak izvedbom. Pojedinačna dužina snjegobrana iznosi 1,0 m. Obračun po m</t>
  </si>
  <si>
    <t>11.1.</t>
  </si>
  <si>
    <t>11.2.</t>
  </si>
  <si>
    <t>12.1.</t>
  </si>
  <si>
    <t xml:space="preserve">Dobava i ugradnja sanitarnih uređaja komplet sa spojnim i pričvrsnim materijalom. Sanitarni uređaji srednje kvalitete </t>
  </si>
  <si>
    <t xml:space="preserve">zahodska školjka </t>
  </si>
  <si>
    <t>NM vodokotlić komplet</t>
  </si>
  <si>
    <t>jednoručna mješalica T+H</t>
  </si>
  <si>
    <t>1.0.</t>
  </si>
  <si>
    <t>RAZGRAĐIVANJA I DEMONTAŽE</t>
  </si>
  <si>
    <t>2.0.</t>
  </si>
  <si>
    <t>ZIDARSKI RADOVI</t>
  </si>
  <si>
    <t>3.0.</t>
  </si>
  <si>
    <t>BETONSKI I ARMIRANOBETONSKI RADOVI</t>
  </si>
  <si>
    <t>4.0.</t>
  </si>
  <si>
    <t>TESARSKI RADOVI</t>
  </si>
  <si>
    <t>5.0.</t>
  </si>
  <si>
    <t>GISPKARTONSKI RADOVI</t>
  </si>
  <si>
    <t>6.0.</t>
  </si>
  <si>
    <t>STOLARSKI RADOVI</t>
  </si>
  <si>
    <t>7.0.</t>
  </si>
  <si>
    <t>KERAMIČKI RADOVI</t>
  </si>
  <si>
    <t>8.0.</t>
  </si>
  <si>
    <t>PARKETARSKI RADOVI</t>
  </si>
  <si>
    <t>9.0.</t>
  </si>
  <si>
    <t>LIČILAČKI  RADOVI</t>
  </si>
  <si>
    <t>10.0.</t>
  </si>
  <si>
    <t>LIMARSKI RADOVI</t>
  </si>
  <si>
    <t>11.0.</t>
  </si>
  <si>
    <t>INSTALATERSKI RADOVI</t>
  </si>
  <si>
    <t>SANITARNI UREĐAJI</t>
  </si>
  <si>
    <t>UKUPNO:</t>
  </si>
  <si>
    <t>PDV 25%:</t>
  </si>
  <si>
    <t>Ovlašteni inženjer:</t>
  </si>
  <si>
    <t>Milivoj Štajduhar, ing.građ.</t>
  </si>
  <si>
    <t>OPĆINA MRKOPALJ</t>
  </si>
  <si>
    <t>Demontaža pokrova od valovitog poinčanog lima u boji na mjestima izvedbe krovnih prozora , komplet sa svim spojnim i pričvrsnim materijalom. Stavka uključuje utovar i prijenos demontirnog pokrova  na deponij Investitora udaljen do 100 m.Dimenzije krovnih prozora 78/138cm.  Obračun po komadu</t>
  </si>
  <si>
    <t>Adaptacija stambenih prostora</t>
  </si>
  <si>
    <t>Demontaža linijskih snjegobrana izvedenih od pocinčanog čeličnog lima komplet sa svim spojnim i pričvrsnim materijalom, uključivo utovar i odvoz na trajnu deponiju. Obračun po m</t>
  </si>
  <si>
    <t>Demontaža ulaznih aluminijskih vrata komplet sa utovarom i odvozom na općinsku deponiju. Dimenzije vrata 100/210cm. Obračun po komadu</t>
  </si>
  <si>
    <t>Strojno ručni proboj podne konstrukcije i temelja građevine na mjestu prolaska odvodne cijevi fekalne odvodnje. Dimenzije temelja širine 60cm, dubine iskopa 50cm, uključivo sve potrebne zaštite prostora trgovine za vrijeme izvođenja radova. Obračun po komadu</t>
  </si>
  <si>
    <t>Doprema i ugradnja novih metalnih dimnjačkih vratašaca komplet sa demontažom postojećih starih, uključivo završna obrada nakon ugradnje. Obračun po komadu</t>
  </si>
  <si>
    <t>Izravnavanje ulaznih betonskih stepenica po visini i širini, uključivo dobava i ugradnja sve potrebne oplate. Obračun po komadu stepenice</t>
  </si>
  <si>
    <t>Ručno šlicanje instalacionog šlica10x10cm u zidnoj površini za postavljanje glavnog kabela elektroinstalacija, uključivo iskop nosivog zida do glavnog razvodnog ormara. Obračun po m</t>
  </si>
  <si>
    <t>3.3.</t>
  </si>
  <si>
    <t>Betoniranje revizionih okana dim.svjetlog otvora 60x60cm , dubine 80cm, fekalne odvodnje betonom kvalitete C 25/30 uključivo svu potrebnu oplatu i armaturu Q 188 te ljevano željezni poklopac od 5 t dimenzija 50x50cm. Obračun po komadu</t>
  </si>
  <si>
    <t>3.4.</t>
  </si>
  <si>
    <t>Dobava i postava suhe daske 48mm preko krovnih kliješta uključivo antifungicidnu zaštitu. Obračun po m2</t>
  </si>
  <si>
    <t>6.5.</t>
  </si>
  <si>
    <t>Dobava i ugradnja zidnih i podnih keramičkih pločica I klase sa ljepljenjem na podnu i zidnu konstrukciju uključivo fugiranje spojnica, te sokl 10 cm. Vrijednost pločica do 120 kn bez PDV-a. Obračun po m2</t>
  </si>
  <si>
    <t xml:space="preserve">6.6. </t>
  </si>
  <si>
    <t>Nabava, doprema i ugradnja pokrova od trapeznog pocinčanog čeličnog lima T 40 u boji debljine 0,5 mm, otporan na UV zračenja, sa visokom otpornošću na koroziju - primarni zaštitni premaz cinka 275g/m2 te završni sloj obojane strane od poliestera 0,25 um, po odabiru Investitora. Komplet sa spojnim i pričvsnim materijalom. Lim se ugrađuje na dijelovima krova gdje se ugrađuju krovni prozori. Obračun po m2</t>
  </si>
  <si>
    <t>Izrada opšava dimnjaka od pocinčanog lima u boji debljine 0,6mm komplet sa svim spojnim i proičvrsnim materijalom, uključivo dimnjačka kapa. Obračun po m2</t>
  </si>
  <si>
    <t>Izrada nove vodovodne instalacije od PPR cijevi komplet sa svim koljenima, fitinzima, brtvama, spojnim i pričvrsnim materijalom. Izvodi se nova instalacija sanitarnog čvora i kuhinje komplet sa šlicanjem zidova i odvozom materijala na gradilišnu deponiju. Nova instalacija se spaja na novi glavni vod. Izvode se jedan  sanitarni čvor. Sanitarni čvor sastoji se od zahodske školjke umivaonika, jednim (1) niskomontažnim vodokotlićem te priključkom za perilicu. Kuhinjski prostor sadržavati će kuhinjski dvodjelni sudoperom i perilicu Obračun po kompletu</t>
  </si>
  <si>
    <t>glavni vod 1 cola alkaten</t>
  </si>
  <si>
    <t>glavni vod pvc 110mm</t>
  </si>
  <si>
    <t>REKAPITULACIJA stan A)</t>
  </si>
  <si>
    <t xml:space="preserve">1.0.  A) Stan - RAZGRAĐIVANJA I DEMONTAŽE </t>
  </si>
  <si>
    <t>4.0.  A) Stan - TESARSKI RADOVI</t>
  </si>
  <si>
    <t>5.0.  A) Stan - GIPS KARTONSKI RADOVI</t>
  </si>
  <si>
    <t>6.0.  A) Stan - STOLARSKI RADOVI</t>
  </si>
  <si>
    <t>7.0.  A) Stan - KERAMIČARSKI RADOVI</t>
  </si>
  <si>
    <t>9.0.  A) Stan - LIČILAČKI RADOVI</t>
  </si>
  <si>
    <t>10.0.  A) Stan - LIMARSKI RADOVI</t>
  </si>
  <si>
    <t>11.0.  A) Stan - INSTALATERSKI RADOVI VODOVODA I KANALIZACIJE</t>
  </si>
  <si>
    <t xml:space="preserve">12.0.  A) stan - SANITARIJE I UREĐAJI </t>
  </si>
  <si>
    <t>A - STAN - razgađivanja i demontaže ukupno:</t>
  </si>
  <si>
    <t>A - STAN - betonski i armiranobetonski radovi ukupno:</t>
  </si>
  <si>
    <t>Jedinična cijena</t>
  </si>
  <si>
    <t xml:space="preserve">Jedinična cijena </t>
  </si>
  <si>
    <t>3.5.</t>
  </si>
  <si>
    <t>3.6.</t>
  </si>
  <si>
    <t>3.7.</t>
  </si>
  <si>
    <t>3.8.</t>
  </si>
  <si>
    <t>3.9.</t>
  </si>
  <si>
    <t>3.10.</t>
  </si>
  <si>
    <t>A - STAN - zidarski radovi ukupno:</t>
  </si>
  <si>
    <t>A - STAN - tesarski radovi ukupno:</t>
  </si>
  <si>
    <t>A - STAN - gips kartonski radovi ukupno:</t>
  </si>
  <si>
    <t>A - STAN - stolarski radovi ukupno:</t>
  </si>
  <si>
    <t>A - STAN - keramičarski radovi ukupno:</t>
  </si>
  <si>
    <t>8.0.  A) Stan - PARKETARSKI RADOVI</t>
  </si>
  <si>
    <t xml:space="preserve">A - STAN - parketarski radovi ukupno:                                                                        </t>
  </si>
  <si>
    <t>A STAN - ličilački radovi ukupno:</t>
  </si>
  <si>
    <t xml:space="preserve">A - STAN - limarski radovi ukupno:                                                                                     </t>
  </si>
  <si>
    <t xml:space="preserve"> A - STAN - instalaterski radovi vodovoda i kanalizacije ukupno:                                                                                                            </t>
  </si>
  <si>
    <t>12.0.</t>
  </si>
  <si>
    <t>A - STAN - sanitarije i uređaji ukupno:                                                                                                                           XII  UKUPNO:</t>
  </si>
  <si>
    <t>A) SVEUKUPNO:</t>
  </si>
  <si>
    <t>A) stan -  BETONSKI I ARMIRANOBETONSKI RADOVI</t>
  </si>
  <si>
    <t>A) stan - ZIDARSKI RADOVI</t>
  </si>
  <si>
    <t>Broj OVL - G 1205</t>
  </si>
  <si>
    <t>Dobava i ugradnja suhe daske 24mm između rogova krovne konstrukcije komplet sa antifugicidnoim zaštiom. Obračun po m2</t>
  </si>
  <si>
    <t xml:space="preserve">STAMBENO POSLOVNA ZGRADA </t>
  </si>
  <si>
    <t>Vrbovsko, studeni 2022.</t>
  </si>
  <si>
    <t>Stari kraj 3, Mrkopalj</t>
  </si>
  <si>
    <t xml:space="preserve">OIB 48574138806 </t>
  </si>
  <si>
    <t>k.č. 870/3, k.o. Mrkopalj Nova</t>
  </si>
  <si>
    <t>Nova Varoš 3, Mrkopalj</t>
  </si>
  <si>
    <t>Strojno ručni proboj međuspratne konstrukcije od arm. betona debljine 20cm ,  dimenzija otvora 50mm i  150mm za prolazak dovodne instalacije vode i odvodne fekalne  kanalizacije, uključivo utovar i odvoz otpadnog materijala na trajnu deponiju. Stavka podrazumijeva izradu zaštite od panela sa pvc folijom unutar prostora prizemlje- trgovine za vrijeme izvođenja radova. Obračun po komadu</t>
  </si>
  <si>
    <t>Betoniranje estriha betonom kvalitete C 25/30, d=5 cm uključivo ugradnja polipropilenskih vlakana i dilatacijske trake po obodu poda te jednostane oplate na dijelu stubišta. Obračun po m2</t>
  </si>
  <si>
    <t>Izravnavanje postojećih betonskih stepenica po visini i širini, uključivo svu potrebnu pripremu betonske površine premazivanjem grundom sa reparaturnim cementnim mortom. Obračun po m2 ortogonalne površine.</t>
  </si>
  <si>
    <t>Ručno šlicanje vanjskog nosivog zida na mjestu izvedbe oslanjanja gornjih podrožnica, dubine 10cm, širine 30, visine 60cm, uključivo utovar i odvoz otpadnog materijala na trajnu deponiju.Obračun po komadu</t>
  </si>
  <si>
    <t>Betoniranje oslonca gornje površine betonom kvalitete C 25/30 na mjestu ugradbe čeličnih nosača. Dimenzije 20x30x60cm, uključivo potrebnu oplatu i podupiranje. Obračun po komadu</t>
  </si>
  <si>
    <t>lamperija A/B klasa d=15mm</t>
  </si>
  <si>
    <t>stiropor 5cm</t>
  </si>
  <si>
    <t xml:space="preserve">parna brana </t>
  </si>
  <si>
    <t>letve 5/4cm</t>
  </si>
  <si>
    <t>Dobava i ugradnja parapropusne vodonepropusne folije 180 g komplet sa preklapanjem spojeva i ljepljenjem samoljepljujućom trakom. Folija se ugrađuje preko rogova krovne konstrukcije uključivo ljepljenje spojeva trake. Obračun po m2</t>
  </si>
  <si>
    <t>Dobava i ugradnja dašćane uklade na klupčicu prozora  širine do 20 cm, uključivo antifungicidnu zaštitu, kompletno obrađenu, obojenu i lakiranu. Obračun po m</t>
  </si>
  <si>
    <t>Dobava i ugradnja nosivih podložnih letvi dim. 5/5 cm kao nosiva podkonstrukcija gips kartonskim pločama. Letve se polažu na razmaku 50 cm i pričvršćuju se na kliješta krovne konstrukcije. Obračun po m2</t>
  </si>
  <si>
    <t>Dobava i ugradnja krovnih kliješta od četinarske građe II klase dimenzija 8/22cm komplet sa antifugicidnom zaštitom te obradom hoblanjem, uključivo sav spojni i pričvrsni pribor. Kliješta se postavljaju na svaki par rogova konstrukcije, uključivo antifugicidna zaštita. Na svakom rogu ukrađuje se nosiva vertikalna daska debljine 48mm/160mm sa spojnim priborom međusobno vertikalno povezana klještima i rogovima. Obračun po m3</t>
  </si>
  <si>
    <t>Dobava i ugradnja vodotpornih impregniranih GKBI gips kartonskih ploča d=12,5 mm u jedan i dva sloja Stavka podrazumijeva ugradnju aluminijsku čeličnu podkonstrukciju od  profila  UW i CW sa svim spojnim i pričvrsnim  materijalom. Na spojevima konstrukcije ugraditi brtveni kit.
Stavka podrazumijeva kompletnu obradu spojeva gips ploča gletanjem 2x, sa ugradnjom staklene mrežice, te uključivo brušenje završno do krečenja. Obračun po m2</t>
  </si>
  <si>
    <t>Dobava i ugradnja GFK gips kartonskih ploča d=12,5 mm u jedan i dva sloja Stavka podrazumijeva ugradnju aluminijsku čeličnu podkonstrukciju
od profila  UW i CW sa svim spojnim i pričvrsnim materijalom. Na spojevima konstrukcije ugraditi brtveni kit.
Stavka podrazumijeva kompletnu obradu spojeva gips ploča gletanjem 2x, sa ugradnjom staklene mrežice, te uključivo brušenje završno do krečenja. Obračun po m2</t>
  </si>
  <si>
    <t>Gletanje zidnih površina sa 2x glet maasom sa ugradnjom mrežice, komplet sa radnom skelom. Na sve uglove se ugrađuju aluminijske lajsne što je sadržano u jediničnoj cijeni. Obračun po m2</t>
  </si>
  <si>
    <t>Žbukanje dimnjaka u vpc mortu, komplet sa nanašanjem cementnog šprica, uključivo svu radnu i pomoćnu skelu te sve aluminijske lajsne što je sadržano u cijeni. Obračun po m2</t>
  </si>
  <si>
    <t>Zidarska obrada instalacionih otvora u stropnoj  i podnoj konstrukciji na mjestima prolaska instalacijonih cijevi fekalne odvodnje. Obradu izvršiti krpanjem reparaturnim mortom te završno obraditi ugradnjom mrežice i dvostrukim gletanjem. Obračun po m2</t>
  </si>
  <si>
    <t xml:space="preserve">Izrada termoizolacije krovnih kosina nad potkrovljem sa dva sloja termoizolacije mineralne staklene vune  u roli debljina 16 cm i 20cm deklarirane toplinske provodljivosti 0,032W/mK.  uključivo sav spojni i pričvrsni materijal te parna brana 110 g/m2 sa aluminijskim slojem uključivo spojna traka za preklop parne brane </t>
  </si>
  <si>
    <t>izolacija 16cm</t>
  </si>
  <si>
    <t>izolacija 20cm</t>
  </si>
  <si>
    <t>Nabava i doprema unutarnjih pregradnih vrata od melaminkih ploča (CPL FOLIJA) na drvenoj lameliranoj podkonstrukciji sa štokom u širini zida, uključivo završne lajsne te sav okov, cilindrična brava. Obračun po komadu</t>
  </si>
  <si>
    <t>Dobava i ugradnja ulaznih drvenih punih vrata od ljepljenog drva debljine dovratika 80mm, sa drvenim ukladama, cilindričnom protuprovalnom bravom komplet završno bojana i lakirana dim 100/210cm Obračun po komadu</t>
  </si>
  <si>
    <t>Dobava i ugradnja ulaznih PVC vratiju sa prekinutim toplinskim mostom ugradbene dubine 80mm, komplet sa cilindričnom protuprovalnom bravom sa koeficijentom toplinske provodljivosti minim 1,3nW.Obračun po komadu</t>
  </si>
  <si>
    <t>Dobava i ugradnja krovnog prozora dimenzija  x 138cm, kao VELUX GGL, laminirano drvo zaštićeno bijelim lakom, izvana pokrovni profili od antracit-sivo bojanog aluminija (kao RAL Classic 7043), središnji ovjes, ručka za otvaranje s gornje strane, ventilacijski preklop, dvostruko brtvljenje, dvostruko energetsko sigurnosno staklo (6mm laminirano + 15mm argon + 4mm vanjsko kaljeno), Upr=1.3W/m2K (Ust=1.0W/m2K), Rpr=35 dB, ugraditi termo i hidroizolacijski set (kao VELUX BDX); potreban originalni opšav za pojedinačnu ugradnju na profilirani pokrov; unutarnje plisirano sjenilo sive boje, za zasjenjenje prostora, s bočnim aluminijskim vodilicama, kao VELUX RFL.
Potrebne mjere provjeriti na licu mjesta. Ugradnju izvršiti prema uputstvima proizvođača. Obračun po komadu.</t>
  </si>
  <si>
    <t>Nabava, doprema i ugradnja laminata klase 33 debljine 10 komplet sa podložnim filcem. Obračun po m2</t>
  </si>
  <si>
    <t>Dobava i ugradnja kutnih lajsni od punog drva komplet sa bojanjem lazurnom bojom 2x u tonalitetu kao laminat Obračun po m</t>
  </si>
  <si>
    <t>Bojanje drvenih djelova drvenog opšava lazurnom bojom 2x temeljna i 1x završna sa prethodnom impregnacijom. Obračun po m2</t>
  </si>
  <si>
    <t>Izrada nove odvodne instalacije od PVC cijevi promjera 110 mm i 50 mm komplet sa svim koljenima, fitinzima, brtvama, spojnim i pričvrsnim materijalom, ovjesima itd.Izvodi se nova odvodna instalacija sanitarnog čvora kompleta sa šlicanjem zidova i odvozom materijala na gradilišnu deponiju. Nova instalacija izvodi se montažom glavnog voda odvodnje pvc cijevima 110mm koji se spaja na odvodni kontrolni šaht na vanjskom prostoru unutar prostora tvrgovine "Krk" građevine. Raovi se izvode izban radnog vremena trgovine.Izvodi se priključak zahodske školjke, perilice, umivaonika, tuš kade te kuhinjske perilice i suopera.  Obračun po kompletu</t>
  </si>
  <si>
    <t>ugradbena kada sa kaljenim staklom i postoljem dim.100x80cm.</t>
  </si>
  <si>
    <t xml:space="preserve">mješalica sa gibljivim crijevom i tušem </t>
  </si>
  <si>
    <t>zidni ormarić sa ogledalom i rasvjetom led svjetlom, sa jednim nasadnim umivaonikom i donjim ormarićem širine 85, visina 190, dubine 50cm, MDF materijal</t>
  </si>
  <si>
    <t>kromirani držač ručnika</t>
  </si>
  <si>
    <t>kromirani držač rolo papira</t>
  </si>
  <si>
    <t xml:space="preserve">termoizolacija između rogova i kliješta  izolacijom - mineralnom staklenom vunom u roli debljina 16 cm i 20cm deklarirane toplinske provodljivosti 0,032W/mK. </t>
  </si>
  <si>
    <t>Stan A= 77,10m2 + ulazni predprostor 20,60m2</t>
  </si>
  <si>
    <t xml:space="preserve">13. </t>
  </si>
  <si>
    <t xml:space="preserve">OSTALI RADOVI </t>
  </si>
  <si>
    <t>13.1.</t>
  </si>
  <si>
    <t>Dobava i ugradnja lučne ulazne nadstrešnice od INOX čeličnih profila usidrenih u nosivi zid sa pokrovom od polukarbonatnih lexan ploča debljine 20 mm. Veličine nadstrešnice 150x150 cm, uključivo sav spojni i pričvrsni materijal te sve potrebne brtve i spojnice. Obračun po komadu</t>
  </si>
  <si>
    <t>13.2.</t>
  </si>
  <si>
    <t>Dobava i ugradnja INOX ograde od čeličnih profila promjera 50 mm, stupovi  na razmaku 1,0 m sa ispunom od 20 mm  u 4 reda. Inox mora biti fino brušen sa stupovima zabrušeni prem rukohvatu. Ograda se postavlja na stubišni podest i nosivi zid stubišta. Obračun po m</t>
  </si>
  <si>
    <t>ograda INOX 4x20 mm + 1x50 mm (rukohvat)</t>
  </si>
  <si>
    <t>zidni rukohvat sa nosačima 50 mm INOX</t>
  </si>
  <si>
    <t>13.0.</t>
  </si>
  <si>
    <t>A - STAN - ostali radovi ukupno:</t>
  </si>
  <si>
    <t>OSTALI RADOVI:</t>
  </si>
  <si>
    <t>U Vrbovskom, siječanj 2023</t>
  </si>
  <si>
    <t xml:space="preserve">Izrada dvokomponentne polimer cementne hidroizolacije sanitarnog čvora komplet sa premazivanjem univerzalnim grundom. Prije izvedbe hidroizolacije izvršiti otprašivanje betonske površine, uključivo preklopi oko 20cm preko stijenki zidova. Obračun opo m2 </t>
  </si>
  <si>
    <t>3.11.</t>
  </si>
  <si>
    <t>Zidarska obrada špaleta na ulaznim vratima, komplet sa završnom obradom u tonalitetu kao postojeća fasada. Stavka podrazumijeva sve radnje do potpune gotovosti u skladu sa postojećom fasadom. Obračun po m</t>
  </si>
  <si>
    <t>Demontaža vanjskih opločnika na mjestu izvebe kontrolnog okna fekalne odvodnje i instalacijonih cijevi komplet sa deponiranjem na gradilištu , uključivo ponovna postava sa svim izrezivanjem nakon izvedbe okna Obračun po kompletu</t>
  </si>
  <si>
    <t>kplt</t>
  </si>
  <si>
    <t>Demontaža drvenih stupova krovne konstrukcije na zabatnom zidu sa prijenosom na prostor potkrovlja, uključivo podupiranje krovne konstrukcije. Dimenzije stupova 18x18x3m. Obračun po komadu</t>
  </si>
  <si>
    <t>Zidanje pregradnih zidova od siporeksa debljine 10 cm komplet sa radnom skelom. Obračun po m2</t>
  </si>
  <si>
    <t>Dobava i ugradnja nadvoja širine 10 m nad pregradnim vratima. Obračun po m</t>
  </si>
  <si>
    <t>Zidanje nosivog zida od siporeksa debljine 20 cm uključivo sva potrebna skela. Stavka podrazumijeva izradu otvora za ugradbeni strujni razvodni ormar. Obračun po m3</t>
  </si>
  <si>
    <t>Dobava i ugradnja brodskog poda d=19mm  na unutarnje stijenke zidne konstrukcije uključivo podkonstrukcija od letava 5/4cm,komplet sa anatifungicidnom zaštitom. Letve se postavljaju na razmaku 50cm, a između letava se postavlja sloj stiropora debljine 5,0cm te parna brana.Obračun po m2</t>
  </si>
  <si>
    <t>6.7.</t>
  </si>
  <si>
    <t>Dobava i ugradnja stropnih poteznih stepenica u ulazni predprostor komplet sa svim spojnim i pričvrsnim materijalom. Dimenzije stepenica 80/120cm. Obračun po komadu</t>
  </si>
  <si>
    <t>10.4.</t>
  </si>
  <si>
    <t>Pregled kompletnog pokrova, na dijelu uređenja stana,  od pocinčanog lima u boji na mjestima oštećenja tj na mjestima procurenja usljed predhodnog neizvršenog dobrog polaganja, uključivo brtvljenje spojeva, zamjena oštećenih dijelova identičnog rala kao postojeći pokrov. Obračun po m2</t>
  </si>
</sst>
</file>

<file path=xl/styles.xml><?xml version="1.0" encoding="utf-8"?>
<styleSheet xmlns="http://schemas.openxmlformats.org/spreadsheetml/2006/main">
  <numFmts count="1">
    <numFmt numFmtId="164" formatCode="#,##0.00;[Red]#,##0.00"/>
  </numFmts>
  <fonts count="9">
    <font>
      <sz val="11"/>
      <color theme="1"/>
      <name val="Calibri"/>
      <family val="2"/>
      <charset val="238"/>
      <scheme val="minor"/>
    </font>
    <font>
      <b/>
      <sz val="11"/>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s>
  <cellStyleXfs count="1">
    <xf numFmtId="0" fontId="0" fillId="0" borderId="0"/>
  </cellStyleXfs>
  <cellXfs count="73">
    <xf numFmtId="0" fontId="0" fillId="0" borderId="0" xfId="0"/>
    <xf numFmtId="0" fontId="0" fillId="0" borderId="0" xfId="0" applyAlignment="1">
      <alignment horizontal="center"/>
    </xf>
    <xf numFmtId="0" fontId="1" fillId="0" borderId="0" xfId="0" applyFont="1"/>
    <xf numFmtId="0" fontId="3" fillId="0" borderId="0" xfId="0" applyFont="1"/>
    <xf numFmtId="0" fontId="0" fillId="0" borderId="0" xfId="0" applyAlignment="1">
      <alignment wrapText="1"/>
    </xf>
    <xf numFmtId="0" fontId="0" fillId="0" borderId="0" xfId="0" applyAlignment="1">
      <alignment horizontal="center" vertical="center"/>
    </xf>
    <xf numFmtId="0" fontId="4" fillId="0" borderId="0" xfId="0" applyFont="1"/>
    <xf numFmtId="0" fontId="6" fillId="0" borderId="0" xfId="0" applyFont="1" applyAlignment="1">
      <alignment wrapText="1"/>
    </xf>
    <xf numFmtId="0" fontId="6" fillId="2" borderId="8" xfId="0" applyFont="1" applyFill="1" applyBorder="1" applyAlignment="1">
      <alignment horizontal="center" vertical="center"/>
    </xf>
    <xf numFmtId="0" fontId="6" fillId="2" borderId="2" xfId="0" applyFont="1" applyFill="1" applyBorder="1" applyAlignment="1">
      <alignment horizontal="left" vertical="top" wrapText="1"/>
    </xf>
    <xf numFmtId="0" fontId="6" fillId="2" borderId="8" xfId="0" applyFont="1" applyFill="1" applyBorder="1" applyAlignment="1">
      <alignment horizontal="center"/>
    </xf>
    <xf numFmtId="164" fontId="6" fillId="2" borderId="2" xfId="0" applyNumberFormat="1" applyFont="1" applyFill="1" applyBorder="1" applyAlignment="1">
      <alignment horizontal="center"/>
    </xf>
    <xf numFmtId="164" fontId="6" fillId="2" borderId="8" xfId="0" applyNumberFormat="1" applyFont="1" applyFill="1" applyBorder="1" applyAlignment="1">
      <alignment horizontal="center"/>
    </xf>
    <xf numFmtId="0" fontId="6" fillId="0" borderId="0" xfId="0" applyFont="1" applyAlignment="1">
      <alignment horizontal="center" vertical="center"/>
    </xf>
    <xf numFmtId="0" fontId="6" fillId="0" borderId="5"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vertical="top" wrapText="1"/>
    </xf>
    <xf numFmtId="0" fontId="1" fillId="0" borderId="0" xfId="0" applyFont="1" applyAlignment="1">
      <alignment horizontal="center"/>
    </xf>
    <xf numFmtId="164" fontId="6" fillId="0" borderId="0" xfId="0" applyNumberFormat="1" applyFont="1"/>
    <xf numFmtId="164" fontId="6" fillId="0" borderId="5" xfId="0" applyNumberFormat="1" applyFont="1" applyBorder="1"/>
    <xf numFmtId="164" fontId="0" fillId="0" borderId="0" xfId="0" applyNumberFormat="1"/>
    <xf numFmtId="164" fontId="0" fillId="0" borderId="5" xfId="0" applyNumberFormat="1" applyBorder="1"/>
    <xf numFmtId="164" fontId="1" fillId="0" borderId="0" xfId="0" applyNumberFormat="1" applyFont="1"/>
    <xf numFmtId="0" fontId="7" fillId="0" borderId="0" xfId="0" applyFont="1" applyAlignment="1">
      <alignment wrapText="1"/>
    </xf>
    <xf numFmtId="0" fontId="8" fillId="0" borderId="0" xfId="0" applyFont="1" applyAlignment="1">
      <alignment wrapText="1"/>
    </xf>
    <xf numFmtId="0" fontId="6" fillId="0" borderId="0" xfId="0" applyFont="1" applyAlignment="1">
      <alignment horizontal="center"/>
    </xf>
    <xf numFmtId="0" fontId="8" fillId="0" borderId="0" xfId="0" applyFont="1" applyAlignment="1">
      <alignment horizontal="center"/>
    </xf>
    <xf numFmtId="0" fontId="7" fillId="0" borderId="0" xfId="0" applyFont="1" applyAlignment="1">
      <alignment horizontal="center"/>
    </xf>
    <xf numFmtId="0" fontId="1" fillId="2" borderId="1" xfId="0" applyFont="1" applyFill="1" applyBorder="1"/>
    <xf numFmtId="0" fontId="1" fillId="2" borderId="2" xfId="0" applyFont="1" applyFill="1" applyBorder="1"/>
    <xf numFmtId="0" fontId="1" fillId="2" borderId="3" xfId="0" applyFont="1" applyFill="1" applyBorder="1"/>
    <xf numFmtId="0" fontId="0" fillId="0" borderId="0" xfId="0" applyAlignment="1">
      <alignment horizontal="left"/>
    </xf>
    <xf numFmtId="0" fontId="0" fillId="0" borderId="9" xfId="0" applyBorder="1" applyAlignment="1">
      <alignment horizontal="center"/>
    </xf>
    <xf numFmtId="0" fontId="0" fillId="0" borderId="9" xfId="0" applyBorder="1"/>
    <xf numFmtId="164" fontId="0" fillId="0" borderId="9" xfId="0" applyNumberFormat="1" applyBorder="1"/>
    <xf numFmtId="0" fontId="1" fillId="2" borderId="2" xfId="0" applyFont="1" applyFill="1" applyBorder="1" applyAlignment="1">
      <alignment horizontal="center"/>
    </xf>
    <xf numFmtId="0" fontId="6" fillId="2" borderId="2" xfId="0" applyFont="1" applyFill="1" applyBorder="1" applyAlignment="1">
      <alignment wrapText="1"/>
    </xf>
    <xf numFmtId="164" fontId="1" fillId="2" borderId="2" xfId="0" applyNumberFormat="1" applyFont="1" applyFill="1" applyBorder="1" applyAlignment="1">
      <alignment horizontal="right"/>
    </xf>
    <xf numFmtId="164" fontId="1" fillId="2" borderId="3" xfId="0" applyNumberFormat="1" applyFont="1" applyFill="1" applyBorder="1" applyAlignment="1">
      <alignment horizontal="right"/>
    </xf>
    <xf numFmtId="164" fontId="0" fillId="0" borderId="0" xfId="0" applyNumberFormat="1" applyAlignment="1">
      <alignment horizontal="right"/>
    </xf>
    <xf numFmtId="0" fontId="6" fillId="2" borderId="1" xfId="0" applyFont="1" applyFill="1" applyBorder="1" applyAlignment="1">
      <alignment horizontal="center" vertical="center"/>
    </xf>
    <xf numFmtId="0" fontId="0" fillId="0" borderId="7" xfId="0" applyBorder="1" applyAlignment="1">
      <alignment horizontal="center" vertical="center"/>
    </xf>
    <xf numFmtId="0" fontId="0" fillId="0" borderId="7" xfId="0" applyBorder="1" applyAlignment="1">
      <alignment wrapText="1"/>
    </xf>
    <xf numFmtId="0" fontId="0" fillId="0" borderId="7" xfId="0" applyBorder="1" applyAlignment="1">
      <alignment horizontal="center"/>
    </xf>
    <xf numFmtId="164" fontId="0" fillId="0" borderId="7" xfId="0" applyNumberFormat="1" applyBorder="1" applyAlignment="1">
      <alignment horizontal="right"/>
    </xf>
    <xf numFmtId="0" fontId="0" fillId="0" borderId="10" xfId="0" applyBorder="1" applyAlignment="1">
      <alignment horizontal="center"/>
    </xf>
    <xf numFmtId="164" fontId="0" fillId="0" borderId="10" xfId="0" applyNumberFormat="1" applyBorder="1"/>
    <xf numFmtId="0" fontId="2" fillId="0" borderId="0" xfId="0" applyFont="1" applyAlignment="1">
      <alignment horizontal="center"/>
    </xf>
    <xf numFmtId="0" fontId="0" fillId="0" borderId="0" xfId="0" applyAlignment="1">
      <alignment horizontal="left"/>
    </xf>
    <xf numFmtId="0" fontId="6" fillId="0" borderId="0" xfId="0" applyFont="1" applyAlignment="1">
      <alignment horizontal="right"/>
    </xf>
    <xf numFmtId="0" fontId="0" fillId="0" borderId="10" xfId="0" applyBorder="1" applyAlignment="1">
      <alignment horizontal="right"/>
    </xf>
    <xf numFmtId="0" fontId="1" fillId="0" borderId="0" xfId="0" applyFont="1" applyAlignment="1">
      <alignment horizontal="right"/>
    </xf>
    <xf numFmtId="0" fontId="6" fillId="0" borderId="5" xfId="0" applyFont="1" applyBorder="1" applyAlignment="1">
      <alignment horizontal="left"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164" fontId="6" fillId="2" borderId="5" xfId="0" applyNumberFormat="1" applyFont="1" applyFill="1" applyBorder="1" applyAlignment="1">
      <alignment horizontal="center" vertical="center"/>
    </xf>
    <xf numFmtId="164" fontId="6" fillId="2" borderId="7" xfId="0" applyNumberFormat="1" applyFont="1" applyFill="1" applyBorder="1" applyAlignment="1">
      <alignment horizontal="center" vertical="center"/>
    </xf>
    <xf numFmtId="164" fontId="5" fillId="2" borderId="4" xfId="0" applyNumberFormat="1" applyFont="1" applyFill="1" applyBorder="1" applyAlignment="1">
      <alignment horizontal="center" vertical="center" wrapText="1"/>
    </xf>
    <xf numFmtId="164" fontId="5" fillId="2" borderId="6" xfId="0" applyNumberFormat="1" applyFont="1" applyFill="1" applyBorder="1" applyAlignment="1">
      <alignment horizontal="center" vertical="center" wrapText="1"/>
    </xf>
    <xf numFmtId="164" fontId="6" fillId="2" borderId="4" xfId="0" applyNumberFormat="1" applyFont="1" applyFill="1" applyBorder="1" applyAlignment="1">
      <alignment horizontal="center" wrapText="1"/>
    </xf>
    <xf numFmtId="164" fontId="6" fillId="2" borderId="6" xfId="0" applyNumberFormat="1" applyFont="1" applyFill="1" applyBorder="1" applyAlignment="1">
      <alignment horizontal="center" wrapText="1"/>
    </xf>
    <xf numFmtId="164" fontId="5" fillId="2" borderId="4" xfId="0" applyNumberFormat="1" applyFont="1" applyFill="1" applyBorder="1" applyAlignment="1">
      <alignment horizontal="center" wrapText="1"/>
    </xf>
    <xf numFmtId="164" fontId="5" fillId="2" borderId="6" xfId="0" applyNumberFormat="1" applyFont="1" applyFill="1" applyBorder="1" applyAlignment="1">
      <alignment horizontal="center" wrapText="1"/>
    </xf>
    <xf numFmtId="0" fontId="6" fillId="0" borderId="5" xfId="0" applyFont="1" applyBorder="1" applyAlignment="1">
      <alignment horizontal="left"/>
    </xf>
    <xf numFmtId="0" fontId="6" fillId="0" borderId="5" xfId="0" applyFont="1" applyBorder="1" applyAlignment="1">
      <alignment horizontal="left" vertical="top" wrapText="1"/>
    </xf>
    <xf numFmtId="0" fontId="6"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204107</xdr:colOff>
      <xdr:row>36</xdr:row>
      <xdr:rowOff>34018</xdr:rowOff>
    </xdr:from>
    <xdr:to>
      <xdr:col>9</xdr:col>
      <xdr:colOff>421477</xdr:colOff>
      <xdr:row>44</xdr:row>
      <xdr:rowOff>179792</xdr:rowOff>
    </xdr:to>
    <xdr:pic>
      <xdr:nvPicPr>
        <xdr:cNvPr id="2" name="Picture 1" descr="StajduharPecat.jpg"/>
        <xdr:cNvPicPr/>
      </xdr:nvPicPr>
      <xdr:blipFill>
        <a:blip xmlns:r="http://schemas.openxmlformats.org/officeDocument/2006/relationships" r:embed="rId1" cstate="print"/>
        <a:stretch>
          <a:fillRect/>
        </a:stretch>
      </xdr:blipFill>
      <xdr:spPr>
        <a:xfrm rot="207055">
          <a:off x="3531053" y="6939643"/>
          <a:ext cx="2054335" cy="16697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272143</xdr:colOff>
      <xdr:row>31</xdr:row>
      <xdr:rowOff>20411</xdr:rowOff>
    </xdr:from>
    <xdr:to>
      <xdr:col>5</xdr:col>
      <xdr:colOff>693621</xdr:colOff>
      <xdr:row>39</xdr:row>
      <xdr:rowOff>166185</xdr:rowOff>
    </xdr:to>
    <xdr:pic>
      <xdr:nvPicPr>
        <xdr:cNvPr id="2" name="Picture 1" descr="StajduharPecat.jpg"/>
        <xdr:cNvPicPr/>
      </xdr:nvPicPr>
      <xdr:blipFill>
        <a:blip xmlns:r="http://schemas.openxmlformats.org/officeDocument/2006/relationships" r:embed="rId1" cstate="print"/>
        <a:stretch>
          <a:fillRect/>
        </a:stretch>
      </xdr:blipFill>
      <xdr:spPr>
        <a:xfrm rot="246582">
          <a:off x="3626304" y="5953125"/>
          <a:ext cx="2054335" cy="166977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B2:J35"/>
  <sheetViews>
    <sheetView tabSelected="1" zoomScale="140" zoomScaleNormal="140" workbookViewId="0">
      <selection activeCell="C28" sqref="C28"/>
    </sheetView>
  </sheetViews>
  <sheetFormatPr defaultRowHeight="15"/>
  <cols>
    <col min="1" max="1" width="4" customWidth="1"/>
  </cols>
  <sheetData>
    <row r="2" spans="2:7">
      <c r="B2" s="2" t="s">
        <v>0</v>
      </c>
      <c r="C2" s="2" t="s">
        <v>102</v>
      </c>
      <c r="D2" s="2"/>
    </row>
    <row r="3" spans="2:7">
      <c r="C3" t="s">
        <v>162</v>
      </c>
    </row>
    <row r="4" spans="2:7">
      <c r="C4" t="s">
        <v>163</v>
      </c>
    </row>
    <row r="6" spans="2:7">
      <c r="B6" s="3" t="s">
        <v>1</v>
      </c>
      <c r="C6" s="2" t="s">
        <v>160</v>
      </c>
      <c r="D6" s="2"/>
      <c r="E6" s="2"/>
      <c r="F6" s="2"/>
    </row>
    <row r="7" spans="2:7">
      <c r="B7" s="3"/>
      <c r="C7" t="s">
        <v>104</v>
      </c>
    </row>
    <row r="8" spans="2:7">
      <c r="C8" t="s">
        <v>164</v>
      </c>
    </row>
    <row r="9" spans="2:7">
      <c r="C9" t="s">
        <v>165</v>
      </c>
    </row>
    <row r="10" spans="2:7">
      <c r="C10" s="48" t="s">
        <v>201</v>
      </c>
      <c r="D10" s="48"/>
      <c r="E10" s="48"/>
      <c r="F10" s="48"/>
      <c r="G10" s="48"/>
    </row>
    <row r="20" spans="2:10" ht="18.75">
      <c r="B20" s="47" t="s">
        <v>2</v>
      </c>
      <c r="C20" s="47"/>
      <c r="D20" s="47"/>
      <c r="E20" s="47"/>
      <c r="F20" s="47"/>
      <c r="G20" s="47"/>
      <c r="H20" s="47"/>
      <c r="I20" s="47"/>
      <c r="J20" s="47"/>
    </row>
    <row r="34" spans="2:8">
      <c r="B34" t="s">
        <v>213</v>
      </c>
      <c r="H34" t="s">
        <v>101</v>
      </c>
    </row>
    <row r="35" spans="2:8">
      <c r="H35" t="s">
        <v>158</v>
      </c>
    </row>
  </sheetData>
  <mergeCells count="2">
    <mergeCell ref="B20:J20"/>
    <mergeCell ref="C10:G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dimension ref="A1:F9"/>
  <sheetViews>
    <sheetView zoomScale="140" zoomScaleNormal="140" workbookViewId="0">
      <selection activeCell="E17" sqref="E17"/>
    </sheetView>
  </sheetViews>
  <sheetFormatPr defaultRowHeight="15"/>
  <cols>
    <col min="1" max="1" width="5.85546875" style="5" customWidth="1"/>
    <col min="2" max="2" width="44.5703125" style="4" customWidth="1"/>
    <col min="3" max="3" width="7.5703125" style="1" customWidth="1"/>
    <col min="4" max="5" width="8.85546875" style="20"/>
    <col min="6" max="6" width="10" style="20" customWidth="1"/>
  </cols>
  <sheetData>
    <row r="1" spans="1:6">
      <c r="A1" s="53" t="s">
        <v>148</v>
      </c>
      <c r="B1" s="54"/>
      <c r="C1" s="54"/>
      <c r="D1" s="54"/>
      <c r="E1" s="54"/>
      <c r="F1" s="55"/>
    </row>
    <row r="2" spans="1:6">
      <c r="A2" s="56" t="s">
        <v>3</v>
      </c>
      <c r="B2" s="58" t="s">
        <v>4</v>
      </c>
      <c r="C2" s="60" t="s">
        <v>5</v>
      </c>
      <c r="D2" s="62" t="s">
        <v>6</v>
      </c>
      <c r="E2" s="68" t="s">
        <v>7</v>
      </c>
      <c r="F2" s="66" t="s">
        <v>8</v>
      </c>
    </row>
    <row r="3" spans="1:6">
      <c r="A3" s="57"/>
      <c r="B3" s="59"/>
      <c r="C3" s="61"/>
      <c r="D3" s="63"/>
      <c r="E3" s="69"/>
      <c r="F3" s="67"/>
    </row>
    <row r="4" spans="1:6">
      <c r="A4" s="8">
        <v>1</v>
      </c>
      <c r="B4" s="9"/>
      <c r="C4" s="10">
        <v>3</v>
      </c>
      <c r="D4" s="11">
        <v>4</v>
      </c>
      <c r="E4" s="12">
        <v>5</v>
      </c>
      <c r="F4" s="12" t="s">
        <v>9</v>
      </c>
    </row>
    <row r="6" spans="1:6" ht="45">
      <c r="A6" s="5" t="s">
        <v>59</v>
      </c>
      <c r="B6" s="4" t="s">
        <v>191</v>
      </c>
      <c r="C6" s="1" t="s">
        <v>15</v>
      </c>
      <c r="D6" s="20">
        <v>64.5</v>
      </c>
      <c r="E6" s="20">
        <v>0</v>
      </c>
      <c r="F6" s="20">
        <f>D6*E6</f>
        <v>0</v>
      </c>
    </row>
    <row r="8" spans="1:6" ht="45">
      <c r="A8" s="5" t="s">
        <v>60</v>
      </c>
      <c r="B8" s="4" t="s">
        <v>192</v>
      </c>
      <c r="C8" s="1" t="s">
        <v>19</v>
      </c>
      <c r="D8" s="20">
        <v>55</v>
      </c>
      <c r="E8" s="20">
        <v>0</v>
      </c>
      <c r="F8" s="20">
        <f>D8*E8</f>
        <v>0</v>
      </c>
    </row>
    <row r="9" spans="1:6">
      <c r="A9" s="15" t="s">
        <v>89</v>
      </c>
      <c r="B9" s="72" t="s">
        <v>149</v>
      </c>
      <c r="C9" s="72"/>
      <c r="D9" s="72"/>
      <c r="E9" s="72"/>
      <c r="F9" s="21">
        <f>SUM(F6:F8)</f>
        <v>0</v>
      </c>
    </row>
  </sheetData>
  <mergeCells count="8">
    <mergeCell ref="B9:E9"/>
    <mergeCell ref="A1:F1"/>
    <mergeCell ref="A2:A3"/>
    <mergeCell ref="B2:B3"/>
    <mergeCell ref="C2:C3"/>
    <mergeCell ref="D2:D3"/>
    <mergeCell ref="E2:E3"/>
    <mergeCell ref="F2:F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A1:F9"/>
  <sheetViews>
    <sheetView zoomScale="140" zoomScaleNormal="140" workbookViewId="0">
      <selection activeCell="H13" sqref="H13"/>
    </sheetView>
  </sheetViews>
  <sheetFormatPr defaultRowHeight="15"/>
  <cols>
    <col min="1" max="1" width="7" style="5" customWidth="1"/>
    <col min="2" max="2" width="44.42578125" style="4" customWidth="1"/>
    <col min="3" max="3" width="8.140625" style="1" customWidth="1"/>
    <col min="4" max="5" width="8.85546875" style="20"/>
    <col min="6" max="6" width="9.85546875" style="20" customWidth="1"/>
  </cols>
  <sheetData>
    <row r="1" spans="1:6">
      <c r="A1" s="53" t="s">
        <v>129</v>
      </c>
      <c r="B1" s="54"/>
      <c r="C1" s="54"/>
      <c r="D1" s="54"/>
      <c r="E1" s="54"/>
      <c r="F1" s="55"/>
    </row>
    <row r="2" spans="1:6">
      <c r="A2" s="56" t="s">
        <v>3</v>
      </c>
      <c r="B2" s="58" t="s">
        <v>4</v>
      </c>
      <c r="C2" s="60" t="s">
        <v>5</v>
      </c>
      <c r="D2" s="62" t="s">
        <v>6</v>
      </c>
      <c r="E2" s="68" t="s">
        <v>7</v>
      </c>
      <c r="F2" s="66" t="s">
        <v>8</v>
      </c>
    </row>
    <row r="3" spans="1:6">
      <c r="A3" s="57"/>
      <c r="B3" s="59"/>
      <c r="C3" s="61"/>
      <c r="D3" s="63"/>
      <c r="E3" s="69"/>
      <c r="F3" s="67"/>
    </row>
    <row r="4" spans="1:6">
      <c r="A4" s="8">
        <v>1</v>
      </c>
      <c r="B4" s="9"/>
      <c r="C4" s="10">
        <v>3</v>
      </c>
      <c r="D4" s="11">
        <v>4</v>
      </c>
      <c r="E4" s="12">
        <v>5</v>
      </c>
      <c r="F4" s="12" t="s">
        <v>9</v>
      </c>
    </row>
    <row r="6" spans="1:6" ht="45">
      <c r="A6" s="5" t="s">
        <v>61</v>
      </c>
      <c r="B6" s="4" t="s">
        <v>193</v>
      </c>
      <c r="C6" s="1" t="s">
        <v>15</v>
      </c>
      <c r="D6" s="20">
        <v>32</v>
      </c>
      <c r="E6" s="20">
        <v>0</v>
      </c>
      <c r="F6" s="20">
        <f>D6*E6</f>
        <v>0</v>
      </c>
    </row>
    <row r="8" spans="1:6" ht="45">
      <c r="A8" s="5" t="s">
        <v>62</v>
      </c>
      <c r="B8" s="4" t="s">
        <v>63</v>
      </c>
      <c r="C8" s="1" t="s">
        <v>15</v>
      </c>
      <c r="D8" s="20">
        <v>165</v>
      </c>
      <c r="E8" s="20">
        <v>0</v>
      </c>
      <c r="F8" s="20">
        <f>D8*E8</f>
        <v>0</v>
      </c>
    </row>
    <row r="9" spans="1:6">
      <c r="A9" s="15" t="s">
        <v>91</v>
      </c>
      <c r="B9" s="52" t="s">
        <v>150</v>
      </c>
      <c r="C9" s="52"/>
      <c r="D9" s="52"/>
      <c r="E9" s="52"/>
      <c r="F9" s="21">
        <f>SUM(F6:F8)</f>
        <v>0</v>
      </c>
    </row>
  </sheetData>
  <mergeCells count="8">
    <mergeCell ref="B9:E9"/>
    <mergeCell ref="A1:F1"/>
    <mergeCell ref="A2:A3"/>
    <mergeCell ref="B2:B3"/>
    <mergeCell ref="C2:C3"/>
    <mergeCell ref="D2:D3"/>
    <mergeCell ref="E2:E3"/>
    <mergeCell ref="F2:F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dimension ref="A1:F14"/>
  <sheetViews>
    <sheetView zoomScale="140" zoomScaleNormal="140" workbookViewId="0">
      <selection activeCell="I6" sqref="I6"/>
    </sheetView>
  </sheetViews>
  <sheetFormatPr defaultRowHeight="15"/>
  <cols>
    <col min="1" max="1" width="6.5703125" style="5" customWidth="1"/>
    <col min="2" max="2" width="44.42578125" style="4" customWidth="1"/>
    <col min="3" max="3" width="8.85546875" style="1"/>
    <col min="4" max="6" width="8.85546875" style="20"/>
  </cols>
  <sheetData>
    <row r="1" spans="1:6">
      <c r="A1" s="53" t="s">
        <v>130</v>
      </c>
      <c r="B1" s="54"/>
      <c r="C1" s="54"/>
      <c r="D1" s="54"/>
      <c r="E1" s="54"/>
      <c r="F1" s="55"/>
    </row>
    <row r="2" spans="1:6">
      <c r="A2" s="56" t="s">
        <v>3</v>
      </c>
      <c r="B2" s="58" t="s">
        <v>4</v>
      </c>
      <c r="C2" s="60" t="s">
        <v>5</v>
      </c>
      <c r="D2" s="62" t="s">
        <v>6</v>
      </c>
      <c r="E2" s="68" t="s">
        <v>7</v>
      </c>
      <c r="F2" s="66" t="s">
        <v>8</v>
      </c>
    </row>
    <row r="3" spans="1:6">
      <c r="A3" s="57"/>
      <c r="B3" s="59"/>
      <c r="C3" s="61"/>
      <c r="D3" s="63"/>
      <c r="E3" s="69"/>
      <c r="F3" s="67"/>
    </row>
    <row r="4" spans="1:6">
      <c r="A4" s="8">
        <v>1</v>
      </c>
      <c r="B4" s="9"/>
      <c r="C4" s="10">
        <v>3</v>
      </c>
      <c r="D4" s="11">
        <v>4</v>
      </c>
      <c r="E4" s="12">
        <v>5</v>
      </c>
      <c r="F4" s="12" t="s">
        <v>9</v>
      </c>
    </row>
    <row r="6" spans="1:6" ht="150">
      <c r="A6" s="5" t="s">
        <v>64</v>
      </c>
      <c r="B6" s="4" t="s">
        <v>118</v>
      </c>
      <c r="C6" s="1" t="s">
        <v>15</v>
      </c>
      <c r="D6" s="20">
        <v>11</v>
      </c>
      <c r="E6" s="20">
        <v>0</v>
      </c>
      <c r="F6" s="20">
        <f>D6*E6</f>
        <v>0</v>
      </c>
    </row>
    <row r="8" spans="1:6" ht="74.45" customHeight="1">
      <c r="A8" s="5" t="s">
        <v>65</v>
      </c>
      <c r="B8" s="16" t="s">
        <v>67</v>
      </c>
      <c r="C8" s="1" t="s">
        <v>19</v>
      </c>
      <c r="D8" s="20">
        <v>12</v>
      </c>
      <c r="E8" s="20">
        <v>0</v>
      </c>
      <c r="F8" s="20">
        <f>D8*E8</f>
        <v>0</v>
      </c>
    </row>
    <row r="10" spans="1:6" ht="60">
      <c r="A10" s="5" t="s">
        <v>66</v>
      </c>
      <c r="B10" s="4" t="s">
        <v>119</v>
      </c>
      <c r="C10" s="1" t="s">
        <v>15</v>
      </c>
      <c r="D10" s="20">
        <v>3</v>
      </c>
      <c r="E10" s="20">
        <v>0</v>
      </c>
      <c r="F10" s="20">
        <f>D10*E10</f>
        <v>0</v>
      </c>
    </row>
    <row r="12" spans="1:6" ht="105">
      <c r="A12" s="5" t="s">
        <v>226</v>
      </c>
      <c r="B12" s="4" t="s">
        <v>227</v>
      </c>
      <c r="C12" s="1" t="s">
        <v>15</v>
      </c>
      <c r="D12" s="20">
        <v>250</v>
      </c>
      <c r="E12" s="20">
        <v>0</v>
      </c>
      <c r="F12" s="20">
        <f>D12*E12</f>
        <v>0</v>
      </c>
    </row>
    <row r="14" spans="1:6">
      <c r="A14" s="15" t="s">
        <v>93</v>
      </c>
      <c r="B14" s="52" t="s">
        <v>151</v>
      </c>
      <c r="C14" s="52"/>
      <c r="D14" s="52"/>
      <c r="E14" s="52"/>
      <c r="F14" s="21">
        <f>SUM(F6:F12)</f>
        <v>0</v>
      </c>
    </row>
  </sheetData>
  <mergeCells count="8">
    <mergeCell ref="B14:E14"/>
    <mergeCell ref="A1:F1"/>
    <mergeCell ref="A2:A3"/>
    <mergeCell ref="B2:B3"/>
    <mergeCell ref="C2:C3"/>
    <mergeCell ref="D2:D3"/>
    <mergeCell ref="E2:E3"/>
    <mergeCell ref="F2:F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F12"/>
  <sheetViews>
    <sheetView zoomScale="145" zoomScaleNormal="145" workbookViewId="0">
      <selection activeCell="I6" sqref="I6"/>
    </sheetView>
  </sheetViews>
  <sheetFormatPr defaultRowHeight="15"/>
  <cols>
    <col min="1" max="1" width="5.85546875" style="5" customWidth="1"/>
    <col min="2" max="2" width="44.42578125" style="4" customWidth="1"/>
    <col min="3" max="3" width="8.140625" style="1" customWidth="1"/>
    <col min="4" max="4" width="8.85546875" style="20"/>
    <col min="5" max="5" width="9.140625" style="20" customWidth="1"/>
    <col min="6" max="6" width="9.5703125" style="20" customWidth="1"/>
  </cols>
  <sheetData>
    <row r="1" spans="1:6">
      <c r="A1" s="53" t="s">
        <v>131</v>
      </c>
      <c r="B1" s="54"/>
      <c r="C1" s="54"/>
      <c r="D1" s="54"/>
      <c r="E1" s="54"/>
      <c r="F1" s="55"/>
    </row>
    <row r="2" spans="1:6">
      <c r="A2" s="56" t="s">
        <v>3</v>
      </c>
      <c r="B2" s="58" t="s">
        <v>4</v>
      </c>
      <c r="C2" s="60" t="s">
        <v>5</v>
      </c>
      <c r="D2" s="62" t="s">
        <v>6</v>
      </c>
      <c r="E2" s="68" t="s">
        <v>7</v>
      </c>
      <c r="F2" s="66" t="s">
        <v>8</v>
      </c>
    </row>
    <row r="3" spans="1:6">
      <c r="A3" s="57"/>
      <c r="B3" s="59"/>
      <c r="C3" s="61"/>
      <c r="D3" s="63"/>
      <c r="E3" s="69"/>
      <c r="F3" s="67"/>
    </row>
    <row r="4" spans="1:6">
      <c r="A4" s="8">
        <v>1</v>
      </c>
      <c r="B4" s="9"/>
      <c r="C4" s="10">
        <v>3</v>
      </c>
      <c r="D4" s="11">
        <v>4</v>
      </c>
      <c r="E4" s="12">
        <v>5</v>
      </c>
      <c r="F4" s="12" t="s">
        <v>9</v>
      </c>
    </row>
    <row r="6" spans="1:6" ht="173.45" customHeight="1">
      <c r="A6" s="5" t="s">
        <v>68</v>
      </c>
      <c r="B6" s="4" t="s">
        <v>120</v>
      </c>
      <c r="C6" s="1" t="s">
        <v>22</v>
      </c>
      <c r="D6" s="20">
        <v>1</v>
      </c>
      <c r="E6" s="20">
        <v>0</v>
      </c>
      <c r="F6" s="20">
        <f>D6*E6</f>
        <v>0</v>
      </c>
    </row>
    <row r="8" spans="1:6" ht="225">
      <c r="A8" s="5" t="s">
        <v>69</v>
      </c>
      <c r="B8" s="4" t="s">
        <v>194</v>
      </c>
      <c r="C8" s="1" t="s">
        <v>22</v>
      </c>
      <c r="D8" s="20">
        <v>1</v>
      </c>
      <c r="E8" s="20">
        <v>0</v>
      </c>
      <c r="F8" s="20">
        <f>D8*E8</f>
        <v>0</v>
      </c>
    </row>
    <row r="10" spans="1:6">
      <c r="A10" s="5" t="s">
        <v>11</v>
      </c>
      <c r="B10" s="4" t="s">
        <v>121</v>
      </c>
      <c r="C10" s="1" t="s">
        <v>19</v>
      </c>
      <c r="D10" s="20">
        <v>12</v>
      </c>
      <c r="E10" s="20">
        <v>0</v>
      </c>
      <c r="F10" s="20">
        <f>D10*E10</f>
        <v>0</v>
      </c>
    </row>
    <row r="11" spans="1:6">
      <c r="A11" s="5" t="s">
        <v>11</v>
      </c>
      <c r="B11" s="4" t="s">
        <v>122</v>
      </c>
      <c r="C11" s="1" t="s">
        <v>19</v>
      </c>
      <c r="D11" s="20">
        <v>4</v>
      </c>
      <c r="E11" s="20">
        <v>0</v>
      </c>
      <c r="F11" s="20">
        <f>D11*E11</f>
        <v>0</v>
      </c>
    </row>
    <row r="12" spans="1:6">
      <c r="A12" s="15" t="s">
        <v>95</v>
      </c>
      <c r="B12" s="72" t="s">
        <v>152</v>
      </c>
      <c r="C12" s="72"/>
      <c r="D12" s="72"/>
      <c r="E12" s="72"/>
      <c r="F12" s="21">
        <f>SUM(F6:F11)</f>
        <v>0</v>
      </c>
    </row>
  </sheetData>
  <mergeCells count="8">
    <mergeCell ref="B12:E12"/>
    <mergeCell ref="A1:F1"/>
    <mergeCell ref="A2:A3"/>
    <mergeCell ref="B2:B3"/>
    <mergeCell ref="C2:C3"/>
    <mergeCell ref="D2:D3"/>
    <mergeCell ref="E2:E3"/>
    <mergeCell ref="F2:F3"/>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F16"/>
  <sheetViews>
    <sheetView zoomScale="140" zoomScaleNormal="140" workbookViewId="0">
      <selection activeCell="J11" sqref="J11"/>
    </sheetView>
  </sheetViews>
  <sheetFormatPr defaultRowHeight="15"/>
  <cols>
    <col min="1" max="1" width="5.5703125" style="5" customWidth="1"/>
    <col min="2" max="2" width="44.42578125" style="4" customWidth="1"/>
    <col min="3" max="3" width="8.85546875" style="1"/>
    <col min="4" max="5" width="8.85546875" style="20"/>
    <col min="6" max="6" width="9.85546875" style="20" customWidth="1"/>
  </cols>
  <sheetData>
    <row r="1" spans="1:6">
      <c r="A1" s="53" t="s">
        <v>132</v>
      </c>
      <c r="B1" s="54"/>
      <c r="C1" s="54"/>
      <c r="D1" s="54"/>
      <c r="E1" s="54"/>
      <c r="F1" s="55"/>
    </row>
    <row r="2" spans="1:6">
      <c r="A2" s="56" t="s">
        <v>3</v>
      </c>
      <c r="B2" s="58" t="s">
        <v>4</v>
      </c>
      <c r="C2" s="60" t="s">
        <v>5</v>
      </c>
      <c r="D2" s="62" t="s">
        <v>6</v>
      </c>
      <c r="E2" s="68" t="s">
        <v>7</v>
      </c>
      <c r="F2" s="66" t="s">
        <v>8</v>
      </c>
    </row>
    <row r="3" spans="1:6">
      <c r="A3" s="57"/>
      <c r="B3" s="59"/>
      <c r="C3" s="61"/>
      <c r="D3" s="63"/>
      <c r="E3" s="69"/>
      <c r="F3" s="67"/>
    </row>
    <row r="4" spans="1:6">
      <c r="A4" s="8">
        <v>1</v>
      </c>
      <c r="B4" s="9"/>
      <c r="C4" s="10">
        <v>3</v>
      </c>
      <c r="D4" s="11">
        <v>4</v>
      </c>
      <c r="E4" s="12">
        <v>5</v>
      </c>
      <c r="F4" s="12" t="s">
        <v>9</v>
      </c>
    </row>
    <row r="6" spans="1:6" ht="45">
      <c r="A6" s="5" t="s">
        <v>70</v>
      </c>
      <c r="B6" s="4" t="s">
        <v>71</v>
      </c>
    </row>
    <row r="8" spans="1:6">
      <c r="A8" s="5" t="s">
        <v>11</v>
      </c>
      <c r="B8" s="4" t="s">
        <v>72</v>
      </c>
      <c r="C8" s="1" t="s">
        <v>12</v>
      </c>
      <c r="D8" s="20">
        <v>1</v>
      </c>
      <c r="E8" s="20">
        <v>0</v>
      </c>
      <c r="F8" s="20">
        <f t="shared" ref="F8:F15" si="0">D8*E8</f>
        <v>0</v>
      </c>
    </row>
    <row r="9" spans="1:6">
      <c r="A9" s="5" t="s">
        <v>11</v>
      </c>
      <c r="B9" s="4" t="s">
        <v>73</v>
      </c>
      <c r="C9" s="1" t="s">
        <v>12</v>
      </c>
      <c r="D9" s="20">
        <v>1</v>
      </c>
      <c r="E9" s="20">
        <v>0</v>
      </c>
      <c r="F9" s="20">
        <f t="shared" si="0"/>
        <v>0</v>
      </c>
    </row>
    <row r="10" spans="1:6">
      <c r="A10" s="5" t="s">
        <v>11</v>
      </c>
      <c r="B10" s="4" t="s">
        <v>196</v>
      </c>
      <c r="C10" s="1" t="s">
        <v>12</v>
      </c>
      <c r="D10" s="20">
        <v>1</v>
      </c>
      <c r="E10" s="20">
        <v>0</v>
      </c>
      <c r="F10" s="20">
        <f t="shared" si="0"/>
        <v>0</v>
      </c>
    </row>
    <row r="11" spans="1:6" ht="60">
      <c r="A11" s="5" t="s">
        <v>11</v>
      </c>
      <c r="B11" s="4" t="s">
        <v>197</v>
      </c>
      <c r="C11" s="1" t="s">
        <v>12</v>
      </c>
      <c r="D11" s="20">
        <v>2</v>
      </c>
      <c r="E11" s="20">
        <v>0</v>
      </c>
      <c r="F11" s="20">
        <f t="shared" si="0"/>
        <v>0</v>
      </c>
    </row>
    <row r="12" spans="1:6">
      <c r="A12" s="5" t="s">
        <v>11</v>
      </c>
      <c r="B12" s="4" t="s">
        <v>74</v>
      </c>
      <c r="C12" s="1" t="s">
        <v>12</v>
      </c>
      <c r="D12" s="20">
        <v>1</v>
      </c>
      <c r="E12" s="20">
        <v>0</v>
      </c>
      <c r="F12" s="20">
        <f t="shared" si="0"/>
        <v>0</v>
      </c>
    </row>
    <row r="13" spans="1:6">
      <c r="A13" s="5" t="s">
        <v>11</v>
      </c>
      <c r="B13" s="4" t="s">
        <v>198</v>
      </c>
      <c r="C13" s="1" t="s">
        <v>12</v>
      </c>
      <c r="D13" s="20">
        <v>1</v>
      </c>
      <c r="E13" s="20">
        <v>0</v>
      </c>
      <c r="F13" s="20">
        <f t="shared" si="0"/>
        <v>0</v>
      </c>
    </row>
    <row r="14" spans="1:6">
      <c r="A14" s="5" t="s">
        <v>11</v>
      </c>
      <c r="B14" s="4" t="s">
        <v>199</v>
      </c>
      <c r="C14" s="1" t="s">
        <v>12</v>
      </c>
      <c r="D14" s="20">
        <v>1</v>
      </c>
      <c r="E14" s="20">
        <v>0</v>
      </c>
      <c r="F14" s="20">
        <f t="shared" si="0"/>
        <v>0</v>
      </c>
    </row>
    <row r="15" spans="1:6" ht="30">
      <c r="A15" s="5" t="s">
        <v>11</v>
      </c>
      <c r="B15" s="4" t="s">
        <v>195</v>
      </c>
      <c r="C15" s="1" t="s">
        <v>12</v>
      </c>
      <c r="D15" s="20">
        <v>1</v>
      </c>
      <c r="E15" s="20">
        <v>0</v>
      </c>
      <c r="F15" s="20">
        <f t="shared" si="0"/>
        <v>0</v>
      </c>
    </row>
    <row r="16" spans="1:6">
      <c r="A16" s="15" t="s">
        <v>153</v>
      </c>
      <c r="B16" s="52" t="s">
        <v>154</v>
      </c>
      <c r="C16" s="52"/>
      <c r="D16" s="52"/>
      <c r="E16" s="52"/>
      <c r="F16" s="21">
        <f>SUM(F8:F15)</f>
        <v>0</v>
      </c>
    </row>
  </sheetData>
  <mergeCells count="8">
    <mergeCell ref="B16:E16"/>
    <mergeCell ref="A1:F1"/>
    <mergeCell ref="A2:A3"/>
    <mergeCell ref="B2:B3"/>
    <mergeCell ref="C2:C3"/>
    <mergeCell ref="D2:D3"/>
    <mergeCell ref="E2:E3"/>
    <mergeCell ref="F2:F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F12"/>
  <sheetViews>
    <sheetView zoomScale="140" zoomScaleNormal="140" workbookViewId="0">
      <selection activeCell="J6" sqref="J6"/>
    </sheetView>
  </sheetViews>
  <sheetFormatPr defaultRowHeight="15"/>
  <cols>
    <col min="1" max="1" width="8.85546875" style="5"/>
    <col min="2" max="2" width="44.5703125" style="4" customWidth="1"/>
    <col min="3" max="3" width="8.85546875" style="1"/>
    <col min="4" max="6" width="8.85546875" style="39"/>
  </cols>
  <sheetData>
    <row r="1" spans="1:6">
      <c r="A1" s="40" t="s">
        <v>202</v>
      </c>
      <c r="B1" s="36" t="s">
        <v>203</v>
      </c>
      <c r="C1" s="35"/>
      <c r="D1" s="37"/>
      <c r="E1" s="37"/>
      <c r="F1" s="38"/>
    </row>
    <row r="2" spans="1:6">
      <c r="A2" s="56" t="s">
        <v>3</v>
      </c>
      <c r="B2" s="58" t="s">
        <v>4</v>
      </c>
      <c r="C2" s="60" t="s">
        <v>5</v>
      </c>
      <c r="D2" s="62" t="s">
        <v>6</v>
      </c>
      <c r="E2" s="68" t="s">
        <v>7</v>
      </c>
      <c r="F2" s="66" t="s">
        <v>8</v>
      </c>
    </row>
    <row r="3" spans="1:6">
      <c r="A3" s="57"/>
      <c r="B3" s="59"/>
      <c r="C3" s="61"/>
      <c r="D3" s="63"/>
      <c r="E3" s="69"/>
      <c r="F3" s="67"/>
    </row>
    <row r="4" spans="1:6">
      <c r="A4" s="8">
        <v>1</v>
      </c>
      <c r="B4" s="9"/>
      <c r="C4" s="10">
        <v>3</v>
      </c>
      <c r="D4" s="11">
        <v>4</v>
      </c>
      <c r="E4" s="12">
        <v>5</v>
      </c>
      <c r="F4" s="12" t="s">
        <v>9</v>
      </c>
    </row>
    <row r="6" spans="1:6" ht="105">
      <c r="A6" s="5" t="s">
        <v>204</v>
      </c>
      <c r="B6" s="4" t="s">
        <v>205</v>
      </c>
      <c r="C6" s="1" t="s">
        <v>12</v>
      </c>
      <c r="D6" s="39">
        <v>1</v>
      </c>
      <c r="E6" s="39">
        <v>0</v>
      </c>
      <c r="F6" s="39">
        <f>D6*E6</f>
        <v>0</v>
      </c>
    </row>
    <row r="8" spans="1:6" ht="90">
      <c r="A8" s="5" t="s">
        <v>206</v>
      </c>
      <c r="B8" s="4" t="s">
        <v>207</v>
      </c>
    </row>
    <row r="10" spans="1:6">
      <c r="A10" s="5" t="s">
        <v>11</v>
      </c>
      <c r="B10" s="4" t="s">
        <v>208</v>
      </c>
      <c r="C10" s="1" t="s">
        <v>19</v>
      </c>
      <c r="D10" s="39">
        <v>5</v>
      </c>
      <c r="E10" s="39">
        <v>0</v>
      </c>
      <c r="F10" s="39">
        <f>D10*E10</f>
        <v>0</v>
      </c>
    </row>
    <row r="11" spans="1:6">
      <c r="A11" s="41" t="s">
        <v>11</v>
      </c>
      <c r="B11" s="42" t="s">
        <v>209</v>
      </c>
      <c r="C11" s="43" t="s">
        <v>19</v>
      </c>
      <c r="D11" s="44">
        <v>4</v>
      </c>
      <c r="E11" s="44">
        <v>0</v>
      </c>
      <c r="F11" s="44">
        <f>D11*E11</f>
        <v>0</v>
      </c>
    </row>
    <row r="12" spans="1:6">
      <c r="A12" s="5" t="s">
        <v>210</v>
      </c>
      <c r="B12" s="4" t="s">
        <v>211</v>
      </c>
      <c r="F12" s="39">
        <f>SUM(F6:F11)</f>
        <v>0</v>
      </c>
    </row>
  </sheetData>
  <mergeCells count="6">
    <mergeCell ref="F2:F3"/>
    <mergeCell ref="A2:A3"/>
    <mergeCell ref="B2:B3"/>
    <mergeCell ref="C2:C3"/>
    <mergeCell ref="D2:D3"/>
    <mergeCell ref="E2:E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5:F30"/>
  <sheetViews>
    <sheetView zoomScale="140" zoomScaleNormal="140" workbookViewId="0">
      <selection activeCell="G32" sqref="G32"/>
    </sheetView>
  </sheetViews>
  <sheetFormatPr defaultRowHeight="15"/>
  <cols>
    <col min="1" max="1" width="6.140625" style="1" customWidth="1"/>
    <col min="2" max="2" width="44.140625" customWidth="1"/>
    <col min="5" max="5" width="6.140625" customWidth="1"/>
    <col min="6" max="6" width="12.42578125" style="20" customWidth="1"/>
  </cols>
  <sheetData>
    <row r="5" spans="1:6" ht="15.75">
      <c r="B5" s="6" t="s">
        <v>123</v>
      </c>
    </row>
    <row r="7" spans="1:6">
      <c r="A7" s="1" t="s">
        <v>75</v>
      </c>
      <c r="B7" t="s">
        <v>76</v>
      </c>
      <c r="F7" s="20">
        <f>' RAZGRAĐ. I DEMONT.'!F23</f>
        <v>0</v>
      </c>
    </row>
    <row r="8" spans="1:6">
      <c r="A8" s="1" t="s">
        <v>77</v>
      </c>
      <c r="B8" t="s">
        <v>80</v>
      </c>
      <c r="F8" s="20">
        <f>'BET. I ARM.BET. RADOVI'!F13</f>
        <v>0</v>
      </c>
    </row>
    <row r="9" spans="1:6">
      <c r="A9" s="1" t="s">
        <v>79</v>
      </c>
      <c r="B9" t="s">
        <v>78</v>
      </c>
      <c r="F9" s="20">
        <f>'ZIDARSKI RADOVI'!F28</f>
        <v>0</v>
      </c>
    </row>
    <row r="10" spans="1:6">
      <c r="A10" s="1" t="s">
        <v>81</v>
      </c>
      <c r="B10" t="s">
        <v>82</v>
      </c>
      <c r="F10" s="20">
        <f>'TESARSKI RADOVI'!F28</f>
        <v>0</v>
      </c>
    </row>
    <row r="11" spans="1:6">
      <c r="A11" s="1" t="s">
        <v>83</v>
      </c>
      <c r="B11" t="s">
        <v>84</v>
      </c>
      <c r="F11" s="20">
        <f>'GIPSKARTONSKI RADOVI'!F25</f>
        <v>0</v>
      </c>
    </row>
    <row r="12" spans="1:6">
      <c r="A12" s="1" t="s">
        <v>85</v>
      </c>
      <c r="B12" t="s">
        <v>86</v>
      </c>
      <c r="F12" s="20">
        <f>'STOLARSKI RADOVI'!F19</f>
        <v>0</v>
      </c>
    </row>
    <row r="13" spans="1:6">
      <c r="A13" s="1" t="s">
        <v>87</v>
      </c>
      <c r="B13" t="s">
        <v>88</v>
      </c>
      <c r="F13" s="20">
        <f>'KERAMIČKI RADOVI'!F11</f>
        <v>0</v>
      </c>
    </row>
    <row r="14" spans="1:6">
      <c r="A14" s="1" t="s">
        <v>89</v>
      </c>
      <c r="B14" t="s">
        <v>90</v>
      </c>
      <c r="F14" s="20">
        <f>'PARKETARSKI RADOVI'!F9</f>
        <v>0</v>
      </c>
    </row>
    <row r="15" spans="1:6">
      <c r="A15" s="1" t="s">
        <v>91</v>
      </c>
      <c r="B15" t="s">
        <v>92</v>
      </c>
      <c r="F15" s="20">
        <f>'LIČILAČKI RADOVI'!F9</f>
        <v>0</v>
      </c>
    </row>
    <row r="16" spans="1:6">
      <c r="A16" s="1" t="s">
        <v>93</v>
      </c>
      <c r="B16" t="s">
        <v>94</v>
      </c>
      <c r="F16" s="20">
        <f>'LIMARSKI RADOVI'!F14</f>
        <v>0</v>
      </c>
    </row>
    <row r="17" spans="1:6">
      <c r="A17" s="1" t="s">
        <v>95</v>
      </c>
      <c r="B17" t="s">
        <v>96</v>
      </c>
      <c r="F17" s="20">
        <f>'INST.RAD.VOD.I KANAL.'!F12</f>
        <v>0</v>
      </c>
    </row>
    <row r="18" spans="1:6">
      <c r="A18" s="1" t="s">
        <v>153</v>
      </c>
      <c r="B18" t="s">
        <v>97</v>
      </c>
      <c r="F18" s="20">
        <f>'SANITAR. I UREĐAJI'!F16</f>
        <v>0</v>
      </c>
    </row>
    <row r="19" spans="1:6" ht="15.75" thickBot="1">
      <c r="A19" s="32" t="s">
        <v>210</v>
      </c>
      <c r="B19" s="33" t="s">
        <v>212</v>
      </c>
      <c r="C19" s="33"/>
      <c r="D19" s="33"/>
      <c r="E19" s="33"/>
      <c r="F19" s="34">
        <f>'OSTALI RADOVI'!F12</f>
        <v>0</v>
      </c>
    </row>
    <row r="20" spans="1:6">
      <c r="B20" s="49" t="s">
        <v>98</v>
      </c>
      <c r="C20" s="49"/>
      <c r="D20" s="49"/>
      <c r="E20" s="49"/>
      <c r="F20" s="20">
        <f>SUM(F7:F19)</f>
        <v>0</v>
      </c>
    </row>
    <row r="21" spans="1:6" ht="15.75" thickBot="1">
      <c r="A21" s="45"/>
      <c r="B21" s="50" t="s">
        <v>99</v>
      </c>
      <c r="C21" s="50"/>
      <c r="D21" s="50"/>
      <c r="E21" s="50"/>
      <c r="F21" s="46">
        <f>F20*25%</f>
        <v>0</v>
      </c>
    </row>
    <row r="22" spans="1:6" ht="15.75" thickTop="1">
      <c r="A22" s="17"/>
      <c r="B22" s="51" t="s">
        <v>155</v>
      </c>
      <c r="C22" s="51"/>
      <c r="D22" s="51"/>
      <c r="E22" s="51"/>
      <c r="F22" s="22">
        <f>SUM(F20:F21)</f>
        <v>0</v>
      </c>
    </row>
    <row r="28" spans="1:6">
      <c r="B28" t="s">
        <v>161</v>
      </c>
      <c r="D28" s="2" t="s">
        <v>100</v>
      </c>
      <c r="E28" s="2"/>
    </row>
    <row r="30" spans="1:6">
      <c r="D30" t="s">
        <v>101</v>
      </c>
    </row>
  </sheetData>
  <mergeCells count="3">
    <mergeCell ref="B20:E20"/>
    <mergeCell ref="B21:E21"/>
    <mergeCell ref="B22:E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dimension ref="A1:F23"/>
  <sheetViews>
    <sheetView zoomScale="140" zoomScaleNormal="140" workbookViewId="0">
      <selection activeCell="H6" sqref="H6"/>
    </sheetView>
  </sheetViews>
  <sheetFormatPr defaultRowHeight="15"/>
  <cols>
    <col min="1" max="1" width="5.42578125" style="13" customWidth="1"/>
    <col min="2" max="2" width="44" style="7" customWidth="1"/>
    <col min="3" max="3" width="8.85546875" style="25"/>
    <col min="4" max="4" width="9.42578125" style="18" customWidth="1"/>
    <col min="5" max="5" width="8.85546875" style="18"/>
    <col min="6" max="6" width="9.85546875" style="18" customWidth="1"/>
  </cols>
  <sheetData>
    <row r="1" spans="1:6">
      <c r="A1" s="53" t="s">
        <v>124</v>
      </c>
      <c r="B1" s="54"/>
      <c r="C1" s="54"/>
      <c r="D1" s="54"/>
      <c r="E1" s="54"/>
      <c r="F1" s="55"/>
    </row>
    <row r="2" spans="1:6">
      <c r="A2" s="56" t="s">
        <v>3</v>
      </c>
      <c r="B2" s="58" t="s">
        <v>4</v>
      </c>
      <c r="C2" s="60" t="s">
        <v>5</v>
      </c>
      <c r="D2" s="62" t="s">
        <v>6</v>
      </c>
      <c r="E2" s="64" t="s">
        <v>135</v>
      </c>
      <c r="F2" s="66" t="s">
        <v>8</v>
      </c>
    </row>
    <row r="3" spans="1:6" ht="25.35" customHeight="1">
      <c r="A3" s="57"/>
      <c r="B3" s="59"/>
      <c r="C3" s="61"/>
      <c r="D3" s="63"/>
      <c r="E3" s="65"/>
      <c r="F3" s="67"/>
    </row>
    <row r="4" spans="1:6">
      <c r="A4" s="8">
        <v>1</v>
      </c>
      <c r="B4" s="9"/>
      <c r="C4" s="10">
        <v>3</v>
      </c>
      <c r="D4" s="11">
        <v>4</v>
      </c>
      <c r="E4" s="12">
        <v>5</v>
      </c>
      <c r="F4" s="12" t="s">
        <v>9</v>
      </c>
    </row>
    <row r="6" spans="1:6" ht="99" customHeight="1">
      <c r="A6" s="13" t="s">
        <v>10</v>
      </c>
      <c r="B6" s="7" t="s">
        <v>103</v>
      </c>
      <c r="C6" s="25" t="s">
        <v>12</v>
      </c>
      <c r="D6" s="18">
        <v>7</v>
      </c>
      <c r="E6" s="18">
        <v>0</v>
      </c>
      <c r="F6" s="18">
        <f>D6*E6</f>
        <v>0</v>
      </c>
    </row>
    <row r="8" spans="1:6" ht="75">
      <c r="A8" s="13" t="s">
        <v>13</v>
      </c>
      <c r="B8" s="7" t="s">
        <v>105</v>
      </c>
      <c r="C8" s="25" t="s">
        <v>19</v>
      </c>
      <c r="D8" s="18">
        <v>14</v>
      </c>
      <c r="E8" s="18">
        <v>0</v>
      </c>
      <c r="F8" s="18">
        <f>D8*E8</f>
        <v>0</v>
      </c>
    </row>
    <row r="10" spans="1:6" ht="60">
      <c r="A10" s="13" t="s">
        <v>14</v>
      </c>
      <c r="B10" s="7" t="s">
        <v>106</v>
      </c>
      <c r="C10" s="25" t="s">
        <v>12</v>
      </c>
      <c r="D10" s="18">
        <v>0</v>
      </c>
      <c r="E10" s="18">
        <v>0</v>
      </c>
      <c r="F10" s="18">
        <f>D10*E10</f>
        <v>0</v>
      </c>
    </row>
    <row r="12" spans="1:6" ht="135">
      <c r="A12" s="13" t="s">
        <v>16</v>
      </c>
      <c r="B12" s="24" t="s">
        <v>166</v>
      </c>
      <c r="C12" s="25" t="s">
        <v>12</v>
      </c>
      <c r="D12" s="18">
        <v>2</v>
      </c>
      <c r="E12" s="18">
        <v>0</v>
      </c>
      <c r="F12" s="18">
        <f>D12*E12</f>
        <v>0</v>
      </c>
    </row>
    <row r="14" spans="1:6" ht="90">
      <c r="A14" s="13" t="s">
        <v>17</v>
      </c>
      <c r="B14" s="24" t="s">
        <v>107</v>
      </c>
      <c r="C14" s="26" t="s">
        <v>12</v>
      </c>
      <c r="D14" s="18">
        <v>1</v>
      </c>
      <c r="E14" s="18">
        <v>0</v>
      </c>
      <c r="F14" s="18">
        <f>D14*E14</f>
        <v>0</v>
      </c>
    </row>
    <row r="15" spans="1:6">
      <c r="B15" s="23"/>
      <c r="C15" s="27"/>
    </row>
    <row r="16" spans="1:6" ht="90">
      <c r="A16" s="13" t="s">
        <v>18</v>
      </c>
      <c r="B16" s="24" t="s">
        <v>217</v>
      </c>
      <c r="C16" s="26" t="s">
        <v>218</v>
      </c>
      <c r="D16" s="18">
        <v>1</v>
      </c>
      <c r="E16" s="18">
        <v>0</v>
      </c>
      <c r="F16" s="18">
        <f>D16*E16</f>
        <v>0</v>
      </c>
    </row>
    <row r="17" spans="1:6">
      <c r="B17" s="24"/>
      <c r="C17" s="26"/>
    </row>
    <row r="18" spans="1:6" ht="57.6" customHeight="1">
      <c r="A18" s="13" t="s">
        <v>20</v>
      </c>
      <c r="B18" s="24" t="s">
        <v>219</v>
      </c>
      <c r="C18" s="26" t="s">
        <v>12</v>
      </c>
      <c r="D18" s="18">
        <v>2</v>
      </c>
      <c r="E18" s="18">
        <v>0</v>
      </c>
      <c r="F18" s="18">
        <f>D18*E18</f>
        <v>0</v>
      </c>
    </row>
    <row r="19" spans="1:6">
      <c r="B19" s="24"/>
      <c r="C19" s="26"/>
    </row>
    <row r="20" spans="1:6" ht="75">
      <c r="A20" s="13" t="s">
        <v>21</v>
      </c>
      <c r="B20" s="24" t="s">
        <v>169</v>
      </c>
      <c r="C20" s="26" t="s">
        <v>12</v>
      </c>
      <c r="D20" s="18">
        <v>2</v>
      </c>
      <c r="E20" s="18">
        <v>0</v>
      </c>
      <c r="F20" s="18">
        <f>D20*E20</f>
        <v>0</v>
      </c>
    </row>
    <row r="21" spans="1:6">
      <c r="B21" s="23"/>
      <c r="C21" s="27"/>
    </row>
    <row r="22" spans="1:6" ht="60">
      <c r="A22" s="13" t="s">
        <v>23</v>
      </c>
      <c r="B22" s="7" t="s">
        <v>110</v>
      </c>
      <c r="C22" s="25" t="s">
        <v>19</v>
      </c>
      <c r="D22" s="18">
        <v>22</v>
      </c>
      <c r="E22" s="18">
        <v>0</v>
      </c>
      <c r="F22" s="18">
        <f>D22*E22</f>
        <v>0</v>
      </c>
    </row>
    <row r="23" spans="1:6">
      <c r="A23" s="14" t="s">
        <v>75</v>
      </c>
      <c r="B23" s="52" t="s">
        <v>133</v>
      </c>
      <c r="C23" s="52"/>
      <c r="D23" s="52"/>
      <c r="E23" s="52"/>
      <c r="F23" s="19">
        <f>SUM(F6:F22)</f>
        <v>0</v>
      </c>
    </row>
  </sheetData>
  <mergeCells count="8">
    <mergeCell ref="B23:E23"/>
    <mergeCell ref="A1:F1"/>
    <mergeCell ref="A2:A3"/>
    <mergeCell ref="B2:B3"/>
    <mergeCell ref="C2:C3"/>
    <mergeCell ref="D2:D3"/>
    <mergeCell ref="E2:E3"/>
    <mergeCell ref="F2: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F13"/>
  <sheetViews>
    <sheetView zoomScale="140" zoomScaleNormal="140" workbookViewId="0">
      <selection activeCell="I6" sqref="I6"/>
    </sheetView>
  </sheetViews>
  <sheetFormatPr defaultRowHeight="15"/>
  <cols>
    <col min="1" max="1" width="5.5703125" style="5" customWidth="1"/>
    <col min="2" max="2" width="44.140625" style="4" customWidth="1"/>
    <col min="3" max="3" width="8.140625" style="1" customWidth="1"/>
    <col min="4" max="4" width="9.5703125" style="20" customWidth="1"/>
    <col min="5" max="5" width="11.140625" style="20" customWidth="1"/>
    <col min="6" max="6" width="9.85546875" style="20" customWidth="1"/>
  </cols>
  <sheetData>
    <row r="1" spans="1:6">
      <c r="A1" s="28" t="s">
        <v>77</v>
      </c>
      <c r="B1" s="29" t="s">
        <v>156</v>
      </c>
      <c r="C1" s="35"/>
      <c r="D1" s="29"/>
      <c r="E1" s="29"/>
      <c r="F1" s="30"/>
    </row>
    <row r="2" spans="1:6">
      <c r="A2" s="56" t="s">
        <v>3</v>
      </c>
      <c r="B2" s="58" t="s">
        <v>4</v>
      </c>
      <c r="C2" s="60" t="s">
        <v>5</v>
      </c>
      <c r="D2" s="62" t="s">
        <v>6</v>
      </c>
      <c r="E2" s="68" t="s">
        <v>135</v>
      </c>
      <c r="F2" s="66" t="s">
        <v>8</v>
      </c>
    </row>
    <row r="3" spans="1:6" ht="16.350000000000001" customHeight="1">
      <c r="A3" s="57"/>
      <c r="B3" s="59"/>
      <c r="C3" s="61"/>
      <c r="D3" s="63"/>
      <c r="E3" s="69"/>
      <c r="F3" s="67"/>
    </row>
    <row r="4" spans="1:6">
      <c r="A4" s="8">
        <v>1</v>
      </c>
      <c r="B4" s="9"/>
      <c r="C4" s="10">
        <v>3</v>
      </c>
      <c r="D4" s="11">
        <v>4</v>
      </c>
      <c r="E4" s="12">
        <v>5</v>
      </c>
      <c r="F4" s="12" t="s">
        <v>9</v>
      </c>
    </row>
    <row r="6" spans="1:6" ht="75">
      <c r="A6" s="5" t="s">
        <v>24</v>
      </c>
      <c r="B6" s="4" t="s">
        <v>167</v>
      </c>
      <c r="C6" s="1" t="s">
        <v>15</v>
      </c>
      <c r="D6" s="20">
        <v>95.5</v>
      </c>
      <c r="E6" s="20">
        <v>0</v>
      </c>
      <c r="F6" s="20">
        <f>D6*E6</f>
        <v>0</v>
      </c>
    </row>
    <row r="8" spans="1:6" ht="87" customHeight="1">
      <c r="A8" s="5" t="s">
        <v>25</v>
      </c>
      <c r="B8" s="4" t="s">
        <v>112</v>
      </c>
      <c r="C8" s="1" t="s">
        <v>12</v>
      </c>
      <c r="D8" s="20">
        <v>1</v>
      </c>
      <c r="E8" s="20">
        <v>0</v>
      </c>
      <c r="F8" s="20">
        <f>D8*E8</f>
        <v>0</v>
      </c>
    </row>
    <row r="9" spans="1:6" ht="15" customHeight="1"/>
    <row r="10" spans="1:6" ht="63.6" customHeight="1">
      <c r="A10" s="5" t="s">
        <v>27</v>
      </c>
      <c r="B10" s="4" t="s">
        <v>170</v>
      </c>
      <c r="C10" s="1" t="s">
        <v>12</v>
      </c>
      <c r="D10" s="20">
        <v>2</v>
      </c>
      <c r="E10" s="20">
        <v>0</v>
      </c>
      <c r="F10" s="20">
        <f>D10*E10</f>
        <v>0</v>
      </c>
    </row>
    <row r="12" spans="1:6" ht="75">
      <c r="A12" s="5" t="s">
        <v>28</v>
      </c>
      <c r="B12" s="4" t="s">
        <v>168</v>
      </c>
      <c r="C12" s="1" t="s">
        <v>15</v>
      </c>
      <c r="D12" s="20">
        <v>0</v>
      </c>
      <c r="E12" s="20">
        <v>0</v>
      </c>
      <c r="F12" s="20">
        <f>D12*E12</f>
        <v>0</v>
      </c>
    </row>
    <row r="13" spans="1:6">
      <c r="A13" s="15" t="s">
        <v>77</v>
      </c>
      <c r="B13" s="52" t="s">
        <v>134</v>
      </c>
      <c r="C13" s="52"/>
      <c r="D13" s="52"/>
      <c r="E13" s="52"/>
      <c r="F13" s="21">
        <f>SUM(F6:F12)</f>
        <v>0</v>
      </c>
    </row>
  </sheetData>
  <mergeCells count="7">
    <mergeCell ref="F2:F3"/>
    <mergeCell ref="B13:E13"/>
    <mergeCell ref="A2:A3"/>
    <mergeCell ref="B2:B3"/>
    <mergeCell ref="C2:C3"/>
    <mergeCell ref="D2:D3"/>
    <mergeCell ref="E2:E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F28"/>
  <sheetViews>
    <sheetView zoomScale="140" zoomScaleNormal="140" workbookViewId="0">
      <selection activeCell="D31" sqref="D31"/>
    </sheetView>
  </sheetViews>
  <sheetFormatPr defaultRowHeight="15"/>
  <cols>
    <col min="1" max="1" width="4.85546875" style="5" customWidth="1"/>
    <col min="2" max="2" width="44.42578125" style="4" customWidth="1"/>
    <col min="3" max="3" width="8.140625" style="1" customWidth="1"/>
    <col min="4" max="4" width="9.140625" style="20" customWidth="1"/>
    <col min="5" max="5" width="9.42578125" style="20" customWidth="1"/>
    <col min="6" max="6" width="10.5703125" style="20" customWidth="1"/>
  </cols>
  <sheetData>
    <row r="1" spans="1:6">
      <c r="A1" s="28" t="s">
        <v>79</v>
      </c>
      <c r="B1" s="29" t="s">
        <v>157</v>
      </c>
      <c r="C1" s="35"/>
      <c r="D1" s="29"/>
      <c r="E1" s="29"/>
      <c r="F1" s="30"/>
    </row>
    <row r="2" spans="1:6">
      <c r="A2" s="56" t="s">
        <v>3</v>
      </c>
      <c r="B2" s="58" t="s">
        <v>4</v>
      </c>
      <c r="C2" s="60" t="s">
        <v>5</v>
      </c>
      <c r="D2" s="62" t="s">
        <v>6</v>
      </c>
      <c r="E2" s="68" t="s">
        <v>135</v>
      </c>
      <c r="F2" s="66" t="s">
        <v>8</v>
      </c>
    </row>
    <row r="3" spans="1:6">
      <c r="A3" s="57"/>
      <c r="B3" s="59"/>
      <c r="C3" s="61"/>
      <c r="D3" s="63"/>
      <c r="E3" s="69"/>
      <c r="F3" s="67"/>
    </row>
    <row r="4" spans="1:6">
      <c r="A4" s="8">
        <v>1</v>
      </c>
      <c r="B4" s="9"/>
      <c r="C4" s="10">
        <v>3</v>
      </c>
      <c r="D4" s="11">
        <v>4</v>
      </c>
      <c r="E4" s="12">
        <v>5</v>
      </c>
      <c r="F4" s="12" t="s">
        <v>9</v>
      </c>
    </row>
    <row r="6" spans="1:6" ht="45">
      <c r="A6" s="5" t="s">
        <v>30</v>
      </c>
      <c r="B6" s="4" t="s">
        <v>220</v>
      </c>
      <c r="C6" s="1" t="s">
        <v>15</v>
      </c>
      <c r="D6" s="20">
        <v>24.4</v>
      </c>
      <c r="E6" s="20">
        <v>0</v>
      </c>
      <c r="F6" s="20">
        <f>D6*E6</f>
        <v>0</v>
      </c>
    </row>
    <row r="8" spans="1:6" ht="60">
      <c r="A8" s="5" t="s">
        <v>31</v>
      </c>
      <c r="B8" s="4" t="s">
        <v>222</v>
      </c>
      <c r="C8" s="1" t="s">
        <v>26</v>
      </c>
      <c r="D8" s="20">
        <v>5</v>
      </c>
      <c r="E8" s="20">
        <v>0</v>
      </c>
      <c r="F8" s="20">
        <f>D8*E8</f>
        <v>0</v>
      </c>
    </row>
    <row r="10" spans="1:6" ht="30">
      <c r="A10" s="5" t="s">
        <v>111</v>
      </c>
      <c r="B10" s="4" t="s">
        <v>221</v>
      </c>
      <c r="C10" s="1" t="s">
        <v>19</v>
      </c>
      <c r="D10" s="20">
        <v>4</v>
      </c>
      <c r="E10" s="20">
        <v>0</v>
      </c>
      <c r="F10" s="20">
        <f>D10*E10</f>
        <v>0</v>
      </c>
    </row>
    <row r="12" spans="1:6" ht="75">
      <c r="A12" s="5" t="s">
        <v>113</v>
      </c>
      <c r="B12" s="4" t="s">
        <v>181</v>
      </c>
      <c r="C12" s="1" t="s">
        <v>15</v>
      </c>
      <c r="D12" s="20">
        <v>115</v>
      </c>
      <c r="E12" s="20">
        <v>0</v>
      </c>
      <c r="F12" s="20">
        <f>D12*E12</f>
        <v>0</v>
      </c>
    </row>
    <row r="14" spans="1:6" ht="60">
      <c r="A14" s="5" t="s">
        <v>137</v>
      </c>
      <c r="B14" s="4" t="s">
        <v>182</v>
      </c>
      <c r="C14" s="1" t="s">
        <v>15</v>
      </c>
      <c r="D14" s="20">
        <v>10.199999999999999</v>
      </c>
      <c r="E14" s="20">
        <v>0</v>
      </c>
      <c r="F14" s="20">
        <f>D14*E14</f>
        <v>0</v>
      </c>
    </row>
    <row r="16" spans="1:6" ht="60">
      <c r="A16" s="5" t="s">
        <v>138</v>
      </c>
      <c r="B16" s="4" t="s">
        <v>108</v>
      </c>
      <c r="C16" s="1" t="s">
        <v>12</v>
      </c>
      <c r="D16" s="20">
        <v>1</v>
      </c>
      <c r="E16" s="20">
        <v>0</v>
      </c>
      <c r="F16" s="20">
        <f>D16*E16</f>
        <v>0</v>
      </c>
    </row>
    <row r="18" spans="1:6" ht="90">
      <c r="A18" s="5" t="s">
        <v>139</v>
      </c>
      <c r="B18" s="4" t="s">
        <v>183</v>
      </c>
      <c r="C18" s="1" t="s">
        <v>15</v>
      </c>
      <c r="D18" s="20">
        <v>8</v>
      </c>
      <c r="E18" s="20">
        <v>0</v>
      </c>
      <c r="F18" s="20">
        <f>D18*E18</f>
        <v>0</v>
      </c>
    </row>
    <row r="20" spans="1:6" ht="45">
      <c r="A20" s="5" t="s">
        <v>140</v>
      </c>
      <c r="B20" s="4" t="s">
        <v>29</v>
      </c>
      <c r="C20" s="1" t="s">
        <v>12</v>
      </c>
      <c r="D20" s="20">
        <v>3</v>
      </c>
      <c r="E20" s="20">
        <v>0</v>
      </c>
      <c r="F20" s="20">
        <f>D20*E20</f>
        <v>0</v>
      </c>
    </row>
    <row r="22" spans="1:6" ht="45">
      <c r="A22" s="5" t="s">
        <v>141</v>
      </c>
      <c r="B22" s="4" t="s">
        <v>109</v>
      </c>
      <c r="C22" s="1" t="s">
        <v>12</v>
      </c>
      <c r="D22" s="20">
        <v>0</v>
      </c>
      <c r="E22" s="20">
        <v>0</v>
      </c>
      <c r="F22" s="20">
        <f>D22*E22</f>
        <v>0</v>
      </c>
    </row>
    <row r="24" spans="1:6" ht="90">
      <c r="A24" s="5" t="s">
        <v>142</v>
      </c>
      <c r="B24" s="4" t="s">
        <v>214</v>
      </c>
      <c r="C24" s="1" t="s">
        <v>15</v>
      </c>
      <c r="D24" s="20">
        <v>11.1</v>
      </c>
      <c r="E24" s="20">
        <v>0</v>
      </c>
      <c r="F24" s="20">
        <f>D24*E24</f>
        <v>0</v>
      </c>
    </row>
    <row r="26" spans="1:6" ht="75">
      <c r="A26" s="5" t="s">
        <v>215</v>
      </c>
      <c r="B26" s="4" t="s">
        <v>216</v>
      </c>
      <c r="C26" s="1" t="s">
        <v>19</v>
      </c>
      <c r="D26" s="20">
        <v>0</v>
      </c>
      <c r="E26" s="20">
        <v>0</v>
      </c>
      <c r="F26" s="20">
        <f>D26*E26</f>
        <v>0</v>
      </c>
    </row>
    <row r="28" spans="1:6" ht="15" customHeight="1">
      <c r="A28" s="14" t="s">
        <v>79</v>
      </c>
      <c r="B28" s="70" t="s">
        <v>143</v>
      </c>
      <c r="C28" s="70"/>
      <c r="D28" s="70"/>
      <c r="E28" s="70"/>
      <c r="F28" s="21">
        <f>SUM(F6:F24)</f>
        <v>0</v>
      </c>
    </row>
  </sheetData>
  <mergeCells count="7">
    <mergeCell ref="F2:F3"/>
    <mergeCell ref="B28:E28"/>
    <mergeCell ref="A2:A3"/>
    <mergeCell ref="B2:B3"/>
    <mergeCell ref="C2:C3"/>
    <mergeCell ref="D2:D3"/>
    <mergeCell ref="E2: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F28"/>
  <sheetViews>
    <sheetView zoomScale="149" zoomScaleNormal="149" workbookViewId="0">
      <selection activeCell="H6" sqref="H6"/>
    </sheetView>
  </sheetViews>
  <sheetFormatPr defaultRowHeight="15"/>
  <cols>
    <col min="1" max="1" width="5.42578125" style="5" customWidth="1"/>
    <col min="2" max="2" width="43.85546875" style="16" customWidth="1"/>
    <col min="3" max="3" width="7.85546875" style="1" customWidth="1"/>
    <col min="4" max="5" width="8.85546875" style="20"/>
    <col min="6" max="6" width="10.85546875" style="20" customWidth="1"/>
  </cols>
  <sheetData>
    <row r="1" spans="1:6">
      <c r="A1" s="53" t="s">
        <v>125</v>
      </c>
      <c r="B1" s="54"/>
      <c r="C1" s="54"/>
      <c r="D1" s="54"/>
      <c r="E1" s="54"/>
      <c r="F1" s="55"/>
    </row>
    <row r="2" spans="1:6">
      <c r="A2" s="56" t="s">
        <v>3</v>
      </c>
      <c r="B2" s="58" t="s">
        <v>4</v>
      </c>
      <c r="C2" s="60" t="s">
        <v>5</v>
      </c>
      <c r="D2" s="62" t="s">
        <v>6</v>
      </c>
      <c r="E2" s="68" t="s">
        <v>136</v>
      </c>
      <c r="F2" s="66" t="s">
        <v>8</v>
      </c>
    </row>
    <row r="3" spans="1:6">
      <c r="A3" s="57"/>
      <c r="B3" s="59"/>
      <c r="C3" s="61"/>
      <c r="D3" s="63"/>
      <c r="E3" s="69"/>
      <c r="F3" s="67"/>
    </row>
    <row r="4" spans="1:6">
      <c r="A4" s="8">
        <v>1</v>
      </c>
      <c r="B4" s="9"/>
      <c r="C4" s="10">
        <v>3</v>
      </c>
      <c r="D4" s="11">
        <v>4</v>
      </c>
      <c r="E4" s="12">
        <v>5</v>
      </c>
      <c r="F4" s="12" t="s">
        <v>9</v>
      </c>
    </row>
    <row r="6" spans="1:6" ht="135" customHeight="1">
      <c r="A6" s="5" t="s">
        <v>32</v>
      </c>
      <c r="B6" s="16" t="s">
        <v>178</v>
      </c>
      <c r="C6" s="1" t="s">
        <v>26</v>
      </c>
      <c r="D6" s="20">
        <v>1.1000000000000001</v>
      </c>
      <c r="E6" s="20">
        <v>0</v>
      </c>
      <c r="F6" s="20">
        <f>D6*E6</f>
        <v>0</v>
      </c>
    </row>
    <row r="8" spans="1:6" ht="105">
      <c r="A8" s="5" t="s">
        <v>33</v>
      </c>
      <c r="B8" s="16" t="s">
        <v>223</v>
      </c>
    </row>
    <row r="9" spans="1:6">
      <c r="A9" s="5" t="s">
        <v>11</v>
      </c>
      <c r="B9" s="16" t="s">
        <v>171</v>
      </c>
      <c r="C9" s="1" t="s">
        <v>15</v>
      </c>
      <c r="D9" s="20">
        <v>27.4</v>
      </c>
      <c r="E9" s="20">
        <v>0</v>
      </c>
      <c r="F9" s="20">
        <f>D9*E9</f>
        <v>0</v>
      </c>
    </row>
    <row r="10" spans="1:6">
      <c r="A10" s="5" t="s">
        <v>11</v>
      </c>
      <c r="B10" s="16" t="s">
        <v>174</v>
      </c>
      <c r="C10" s="1" t="s">
        <v>15</v>
      </c>
      <c r="D10" s="20">
        <v>27.5</v>
      </c>
      <c r="E10" s="20">
        <v>0</v>
      </c>
      <c r="F10" s="20">
        <f>D10*E10</f>
        <v>0</v>
      </c>
    </row>
    <row r="11" spans="1:6">
      <c r="A11" s="5" t="s">
        <v>11</v>
      </c>
      <c r="B11" s="16" t="s">
        <v>172</v>
      </c>
      <c r="C11" s="1" t="s">
        <v>15</v>
      </c>
      <c r="D11" s="20">
        <v>27.4</v>
      </c>
      <c r="E11" s="20">
        <v>0</v>
      </c>
      <c r="F11" s="20">
        <f>D11*E11</f>
        <v>0</v>
      </c>
    </row>
    <row r="12" spans="1:6">
      <c r="A12" s="5" t="s">
        <v>11</v>
      </c>
      <c r="B12" s="16" t="s">
        <v>173</v>
      </c>
      <c r="C12" s="1" t="s">
        <v>15</v>
      </c>
      <c r="D12" s="20">
        <v>27.4</v>
      </c>
      <c r="E12" s="20">
        <v>0</v>
      </c>
      <c r="F12" s="20">
        <f>D12*E12</f>
        <v>0</v>
      </c>
    </row>
    <row r="14" spans="1:6" ht="90">
      <c r="A14" s="5" t="s">
        <v>34</v>
      </c>
      <c r="B14" s="16" t="s">
        <v>175</v>
      </c>
      <c r="C14" s="1" t="s">
        <v>15</v>
      </c>
      <c r="D14" s="20">
        <v>101</v>
      </c>
      <c r="E14" s="20">
        <v>0</v>
      </c>
      <c r="F14" s="20">
        <f>D14*E14</f>
        <v>0</v>
      </c>
    </row>
    <row r="16" spans="1:6" ht="45">
      <c r="A16" s="5" t="s">
        <v>35</v>
      </c>
      <c r="B16" s="16" t="s">
        <v>159</v>
      </c>
      <c r="C16" s="1" t="s">
        <v>15</v>
      </c>
      <c r="D16" s="20">
        <v>10</v>
      </c>
      <c r="E16" s="20">
        <v>0</v>
      </c>
      <c r="F16" s="20">
        <f>D16*E16</f>
        <v>0</v>
      </c>
    </row>
    <row r="18" spans="1:6" ht="45">
      <c r="A18" s="5" t="s">
        <v>36</v>
      </c>
      <c r="B18" s="16" t="s">
        <v>114</v>
      </c>
      <c r="C18" s="1" t="s">
        <v>15</v>
      </c>
      <c r="D18" s="20">
        <v>52</v>
      </c>
      <c r="E18" s="20">
        <v>0</v>
      </c>
      <c r="F18" s="20">
        <f>D18*E18</f>
        <v>0</v>
      </c>
    </row>
    <row r="20" spans="1:6" ht="60">
      <c r="A20" s="5" t="s">
        <v>37</v>
      </c>
      <c r="B20" s="16" t="s">
        <v>176</v>
      </c>
      <c r="C20" s="1" t="s">
        <v>19</v>
      </c>
      <c r="D20" s="20">
        <v>2.2000000000000002</v>
      </c>
      <c r="E20" s="20">
        <v>0</v>
      </c>
      <c r="F20" s="20">
        <f>D20*E20</f>
        <v>0</v>
      </c>
    </row>
    <row r="22" spans="1:6" ht="75">
      <c r="A22" s="5" t="s">
        <v>38</v>
      </c>
      <c r="B22" s="16" t="s">
        <v>177</v>
      </c>
    </row>
    <row r="24" spans="1:6">
      <c r="A24" s="5" t="s">
        <v>11</v>
      </c>
      <c r="B24" s="16" t="s">
        <v>39</v>
      </c>
      <c r="C24" s="1" t="s">
        <v>15</v>
      </c>
      <c r="D24" s="20">
        <v>52</v>
      </c>
      <c r="E24" s="20">
        <v>0</v>
      </c>
      <c r="F24" s="20">
        <f>D24*E24</f>
        <v>0</v>
      </c>
    </row>
    <row r="25" spans="1:6">
      <c r="A25" s="5" t="s">
        <v>11</v>
      </c>
      <c r="B25" s="16" t="s">
        <v>40</v>
      </c>
      <c r="C25" s="1" t="s">
        <v>15</v>
      </c>
      <c r="D25" s="20">
        <v>52</v>
      </c>
      <c r="E25" s="20">
        <v>0</v>
      </c>
      <c r="F25" s="20">
        <f>D25*E25</f>
        <v>0</v>
      </c>
    </row>
    <row r="26" spans="1:6">
      <c r="A26" s="5" t="s">
        <v>11</v>
      </c>
      <c r="B26" s="16" t="s">
        <v>41</v>
      </c>
      <c r="C26" s="1" t="s">
        <v>15</v>
      </c>
      <c r="D26" s="20">
        <v>52</v>
      </c>
      <c r="E26" s="20">
        <v>0</v>
      </c>
      <c r="F26" s="20">
        <f>D26*E26</f>
        <v>0</v>
      </c>
    </row>
    <row r="27" spans="1:6">
      <c r="A27" s="5" t="s">
        <v>11</v>
      </c>
      <c r="B27" s="16" t="s">
        <v>42</v>
      </c>
      <c r="C27" s="1" t="s">
        <v>15</v>
      </c>
      <c r="D27" s="20">
        <v>52</v>
      </c>
      <c r="E27" s="20">
        <v>0</v>
      </c>
      <c r="F27" s="20">
        <f>D27*E27</f>
        <v>0</v>
      </c>
    </row>
    <row r="28" spans="1:6">
      <c r="A28" s="15" t="s">
        <v>81</v>
      </c>
      <c r="B28" s="71" t="s">
        <v>144</v>
      </c>
      <c r="C28" s="71"/>
      <c r="D28" s="71"/>
      <c r="E28" s="71"/>
      <c r="F28" s="21">
        <f>SUM(F6:F27)</f>
        <v>0</v>
      </c>
    </row>
  </sheetData>
  <mergeCells count="8">
    <mergeCell ref="B28:E28"/>
    <mergeCell ref="A1:F1"/>
    <mergeCell ref="A2:A3"/>
    <mergeCell ref="B2:B3"/>
    <mergeCell ref="C2:C3"/>
    <mergeCell ref="D2:D3"/>
    <mergeCell ref="E2:E3"/>
    <mergeCell ref="F2:F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F25"/>
  <sheetViews>
    <sheetView zoomScale="140" zoomScaleNormal="140" workbookViewId="0">
      <selection activeCell="J16" sqref="J16"/>
    </sheetView>
  </sheetViews>
  <sheetFormatPr defaultRowHeight="15"/>
  <cols>
    <col min="1" max="1" width="5.42578125" style="5" customWidth="1"/>
    <col min="2" max="2" width="44.42578125" style="16" customWidth="1"/>
    <col min="3" max="3" width="8.140625" style="1" customWidth="1"/>
    <col min="4" max="5" width="8.85546875" style="20"/>
    <col min="6" max="6" width="10.140625" style="20" customWidth="1"/>
  </cols>
  <sheetData>
    <row r="1" spans="1:6">
      <c r="A1" s="53" t="s">
        <v>126</v>
      </c>
      <c r="B1" s="54"/>
      <c r="C1" s="54"/>
      <c r="D1" s="54"/>
      <c r="E1" s="54"/>
      <c r="F1" s="55"/>
    </row>
    <row r="2" spans="1:6">
      <c r="A2" s="56" t="s">
        <v>3</v>
      </c>
      <c r="B2" s="58" t="s">
        <v>4</v>
      </c>
      <c r="C2" s="60" t="s">
        <v>5</v>
      </c>
      <c r="D2" s="62" t="s">
        <v>6</v>
      </c>
      <c r="E2" s="68" t="s">
        <v>7</v>
      </c>
      <c r="F2" s="66" t="s">
        <v>8</v>
      </c>
    </row>
    <row r="3" spans="1:6">
      <c r="A3" s="57"/>
      <c r="B3" s="59"/>
      <c r="C3" s="61"/>
      <c r="D3" s="63"/>
      <c r="E3" s="69"/>
      <c r="F3" s="67"/>
    </row>
    <row r="4" spans="1:6">
      <c r="A4" s="8">
        <v>1</v>
      </c>
      <c r="B4" s="9"/>
      <c r="C4" s="10">
        <v>3</v>
      </c>
      <c r="D4" s="11">
        <v>4</v>
      </c>
      <c r="E4" s="12">
        <v>5</v>
      </c>
      <c r="F4" s="12" t="s">
        <v>9</v>
      </c>
    </row>
    <row r="6" spans="1:6" ht="165">
      <c r="A6" s="5" t="s">
        <v>43</v>
      </c>
      <c r="B6" s="16" t="s">
        <v>179</v>
      </c>
    </row>
    <row r="8" spans="1:6">
      <c r="A8" s="5" t="s">
        <v>11</v>
      </c>
      <c r="B8" s="16" t="s">
        <v>44</v>
      </c>
      <c r="C8" s="1" t="s">
        <v>15</v>
      </c>
      <c r="D8" s="20">
        <v>9</v>
      </c>
      <c r="E8" s="20">
        <v>0</v>
      </c>
      <c r="F8" s="20">
        <f>D8*E8</f>
        <v>0</v>
      </c>
    </row>
    <row r="9" spans="1:6">
      <c r="A9" s="5" t="s">
        <v>11</v>
      </c>
      <c r="B9" s="16" t="s">
        <v>45</v>
      </c>
      <c r="C9" s="1" t="s">
        <v>15</v>
      </c>
      <c r="D9" s="20">
        <v>26.5</v>
      </c>
      <c r="E9" s="20">
        <v>0</v>
      </c>
      <c r="F9" s="20">
        <f>D9*E9</f>
        <v>0</v>
      </c>
    </row>
    <row r="11" spans="1:6" ht="165">
      <c r="A11" s="5" t="s">
        <v>46</v>
      </c>
      <c r="B11" s="16" t="s">
        <v>180</v>
      </c>
    </row>
    <row r="13" spans="1:6">
      <c r="A13" s="5" t="s">
        <v>11</v>
      </c>
      <c r="B13" s="16" t="s">
        <v>44</v>
      </c>
      <c r="C13" s="1" t="s">
        <v>15</v>
      </c>
      <c r="D13" s="20">
        <v>100</v>
      </c>
      <c r="E13" s="20">
        <v>0</v>
      </c>
      <c r="F13" s="20">
        <f>D13*E13</f>
        <v>0</v>
      </c>
    </row>
    <row r="14" spans="1:6">
      <c r="A14" s="5" t="s">
        <v>11</v>
      </c>
      <c r="B14" s="16" t="s">
        <v>45</v>
      </c>
      <c r="C14" s="1" t="s">
        <v>15</v>
      </c>
      <c r="D14" s="20">
        <v>18</v>
      </c>
      <c r="E14" s="20">
        <v>0</v>
      </c>
      <c r="F14" s="20">
        <f>D14*E14</f>
        <v>0</v>
      </c>
    </row>
    <row r="16" spans="1:6" ht="120">
      <c r="A16" s="5" t="s">
        <v>47</v>
      </c>
      <c r="B16" s="16" t="s">
        <v>184</v>
      </c>
    </row>
    <row r="18" spans="1:6" ht="60">
      <c r="A18" s="5" t="s">
        <v>11</v>
      </c>
      <c r="B18" s="16" t="s">
        <v>200</v>
      </c>
    </row>
    <row r="19" spans="1:6">
      <c r="A19" s="5" t="s">
        <v>11</v>
      </c>
      <c r="B19" s="16" t="s">
        <v>185</v>
      </c>
      <c r="C19" s="1" t="s">
        <v>15</v>
      </c>
      <c r="D19" s="20">
        <v>48</v>
      </c>
      <c r="E19" s="20">
        <v>0</v>
      </c>
      <c r="F19" s="20">
        <f>D19*E19</f>
        <v>0</v>
      </c>
    </row>
    <row r="20" spans="1:6">
      <c r="A20" s="5" t="s">
        <v>11</v>
      </c>
      <c r="B20" s="16" t="s">
        <v>186</v>
      </c>
      <c r="C20" s="1" t="s">
        <v>15</v>
      </c>
      <c r="D20" s="20">
        <v>52</v>
      </c>
      <c r="E20" s="20">
        <v>0</v>
      </c>
      <c r="F20" s="20">
        <f>D20*E20</f>
        <v>0</v>
      </c>
    </row>
    <row r="22" spans="1:6" ht="44.45" customHeight="1">
      <c r="A22" s="5" t="s">
        <v>11</v>
      </c>
      <c r="B22" s="16" t="s">
        <v>48</v>
      </c>
      <c r="C22" s="1" t="s">
        <v>15</v>
      </c>
      <c r="D22" s="20">
        <v>100</v>
      </c>
      <c r="E22" s="20">
        <v>0</v>
      </c>
      <c r="F22" s="20">
        <f>D22*E22</f>
        <v>0</v>
      </c>
    </row>
    <row r="24" spans="1:6" ht="30">
      <c r="A24" s="5" t="s">
        <v>11</v>
      </c>
      <c r="B24" s="16" t="s">
        <v>49</v>
      </c>
      <c r="C24" s="1" t="s">
        <v>15</v>
      </c>
      <c r="D24" s="20">
        <v>110</v>
      </c>
      <c r="E24" s="20">
        <v>0</v>
      </c>
      <c r="F24" s="20">
        <f>D24*E24</f>
        <v>0</v>
      </c>
    </row>
    <row r="25" spans="1:6">
      <c r="A25" s="15" t="s">
        <v>83</v>
      </c>
      <c r="B25" s="71" t="s">
        <v>145</v>
      </c>
      <c r="C25" s="71"/>
      <c r="D25" s="71"/>
      <c r="E25" s="71"/>
      <c r="F25" s="21">
        <f>SUM(F8:F24)</f>
        <v>0</v>
      </c>
    </row>
  </sheetData>
  <mergeCells count="8">
    <mergeCell ref="B25:E25"/>
    <mergeCell ref="A1:F1"/>
    <mergeCell ref="A2:A3"/>
    <mergeCell ref="B2:B3"/>
    <mergeCell ref="C2:C3"/>
    <mergeCell ref="D2:D3"/>
    <mergeCell ref="E2:E3"/>
    <mergeCell ref="F2:F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J19"/>
  <sheetViews>
    <sheetView zoomScale="120" zoomScaleNormal="120" workbookViewId="0">
      <selection activeCell="M9" sqref="M9"/>
    </sheetView>
  </sheetViews>
  <sheetFormatPr defaultRowHeight="15"/>
  <cols>
    <col min="1" max="1" width="6.42578125" style="5" customWidth="1"/>
    <col min="2" max="2" width="44.140625" style="4" customWidth="1"/>
    <col min="3" max="3" width="7.85546875" style="1" customWidth="1"/>
    <col min="4" max="5" width="8.85546875" style="20"/>
    <col min="6" max="6" width="9.85546875" style="20" customWidth="1"/>
  </cols>
  <sheetData>
    <row r="1" spans="1:10">
      <c r="A1" s="53" t="s">
        <v>127</v>
      </c>
      <c r="B1" s="54"/>
      <c r="C1" s="54"/>
      <c r="D1" s="54"/>
      <c r="E1" s="54"/>
      <c r="F1" s="55"/>
    </row>
    <row r="2" spans="1:10">
      <c r="A2" s="56" t="s">
        <v>3</v>
      </c>
      <c r="B2" s="58" t="s">
        <v>4</v>
      </c>
      <c r="C2" s="60" t="s">
        <v>5</v>
      </c>
      <c r="D2" s="62" t="s">
        <v>6</v>
      </c>
      <c r="E2" s="68" t="s">
        <v>135</v>
      </c>
      <c r="F2" s="66" t="s">
        <v>8</v>
      </c>
    </row>
    <row r="3" spans="1:10">
      <c r="A3" s="57"/>
      <c r="B3" s="59"/>
      <c r="C3" s="61"/>
      <c r="D3" s="63"/>
      <c r="E3" s="69"/>
      <c r="F3" s="67"/>
    </row>
    <row r="4" spans="1:10">
      <c r="A4" s="8">
        <v>1</v>
      </c>
      <c r="B4" s="9"/>
      <c r="C4" s="10">
        <v>3</v>
      </c>
      <c r="D4" s="11">
        <v>4</v>
      </c>
      <c r="E4" s="12">
        <v>5</v>
      </c>
      <c r="F4" s="12" t="s">
        <v>9</v>
      </c>
    </row>
    <row r="6" spans="1:10" ht="75">
      <c r="A6" s="5" t="s">
        <v>50</v>
      </c>
      <c r="B6" s="4" t="s">
        <v>187</v>
      </c>
    </row>
    <row r="8" spans="1:10">
      <c r="A8" s="5" t="s">
        <v>11</v>
      </c>
      <c r="B8" s="4" t="s">
        <v>53</v>
      </c>
      <c r="C8" s="1" t="s">
        <v>12</v>
      </c>
      <c r="D8" s="20">
        <v>1</v>
      </c>
      <c r="E8" s="20">
        <v>0</v>
      </c>
      <c r="F8" s="20">
        <f>D8*E8</f>
        <v>0</v>
      </c>
    </row>
    <row r="9" spans="1:10">
      <c r="A9" s="5" t="s">
        <v>11</v>
      </c>
      <c r="B9" s="4" t="s">
        <v>52</v>
      </c>
      <c r="C9" s="1" t="s">
        <v>12</v>
      </c>
      <c r="D9" s="20">
        <v>1</v>
      </c>
      <c r="E9" s="20">
        <v>0</v>
      </c>
      <c r="F9" s="20">
        <f>D9*E9</f>
        <v>0</v>
      </c>
    </row>
    <row r="11" spans="1:10" ht="90">
      <c r="A11" s="5" t="s">
        <v>51</v>
      </c>
      <c r="B11" s="4" t="s">
        <v>188</v>
      </c>
      <c r="C11" s="1" t="s">
        <v>12</v>
      </c>
      <c r="D11" s="20">
        <v>1</v>
      </c>
      <c r="E11" s="20">
        <v>0</v>
      </c>
      <c r="F11" s="20">
        <f>D11*E11</f>
        <v>0</v>
      </c>
      <c r="J11" s="31"/>
    </row>
    <row r="13" spans="1:10" ht="90">
      <c r="A13" s="5" t="s">
        <v>115</v>
      </c>
      <c r="B13" s="4" t="s">
        <v>189</v>
      </c>
      <c r="C13" s="1" t="s">
        <v>12</v>
      </c>
      <c r="D13" s="20">
        <v>0</v>
      </c>
      <c r="E13" s="20">
        <v>0</v>
      </c>
      <c r="F13" s="20">
        <f>D13*E13</f>
        <v>0</v>
      </c>
    </row>
    <row r="15" spans="1:10" ht="270">
      <c r="A15" s="5" t="s">
        <v>117</v>
      </c>
      <c r="B15" s="4" t="s">
        <v>190</v>
      </c>
      <c r="C15" s="1" t="s">
        <v>12</v>
      </c>
      <c r="D15" s="20">
        <v>4</v>
      </c>
      <c r="E15" s="20">
        <v>0</v>
      </c>
      <c r="F15" s="20">
        <f>D15*E15</f>
        <v>0</v>
      </c>
    </row>
    <row r="17" spans="1:6" ht="60">
      <c r="A17" s="5" t="s">
        <v>224</v>
      </c>
      <c r="B17" s="4" t="s">
        <v>225</v>
      </c>
      <c r="C17" s="1" t="s">
        <v>12</v>
      </c>
      <c r="D17" s="20">
        <v>0</v>
      </c>
      <c r="E17" s="20">
        <v>0</v>
      </c>
      <c r="F17" s="20">
        <f>D17*E17</f>
        <v>0</v>
      </c>
    </row>
    <row r="18" spans="1:6" ht="14.45" customHeight="1"/>
    <row r="19" spans="1:6">
      <c r="A19" s="15" t="s">
        <v>85</v>
      </c>
      <c r="B19" s="52" t="s">
        <v>146</v>
      </c>
      <c r="C19" s="52"/>
      <c r="D19" s="52"/>
      <c r="E19" s="52"/>
      <c r="F19" s="21">
        <f>SUM(F6:F15)</f>
        <v>0</v>
      </c>
    </row>
  </sheetData>
  <mergeCells count="8">
    <mergeCell ref="B19:E19"/>
    <mergeCell ref="A1:F1"/>
    <mergeCell ref="A2:A3"/>
    <mergeCell ref="B2:B3"/>
    <mergeCell ref="C2:C3"/>
    <mergeCell ref="D2:D3"/>
    <mergeCell ref="E2:E3"/>
    <mergeCell ref="F2:F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F11"/>
  <sheetViews>
    <sheetView zoomScale="140" zoomScaleNormal="140" workbookViewId="0">
      <selection activeCell="G18" sqref="G18"/>
    </sheetView>
  </sheetViews>
  <sheetFormatPr defaultRowHeight="15"/>
  <cols>
    <col min="1" max="1" width="6.42578125" style="5" customWidth="1"/>
    <col min="2" max="2" width="46.140625" style="4" customWidth="1"/>
    <col min="3" max="3" width="8.85546875" style="1"/>
    <col min="4" max="5" width="8.85546875" style="20"/>
    <col min="6" max="6" width="9.5703125" style="20" customWidth="1"/>
  </cols>
  <sheetData>
    <row r="1" spans="1:6">
      <c r="A1" s="53" t="s">
        <v>128</v>
      </c>
      <c r="B1" s="54"/>
      <c r="C1" s="54"/>
      <c r="D1" s="54"/>
      <c r="E1" s="54"/>
      <c r="F1" s="55"/>
    </row>
    <row r="2" spans="1:6">
      <c r="A2" s="56" t="s">
        <v>3</v>
      </c>
      <c r="B2" s="58" t="s">
        <v>4</v>
      </c>
      <c r="C2" s="60" t="s">
        <v>5</v>
      </c>
      <c r="D2" s="62" t="s">
        <v>6</v>
      </c>
      <c r="E2" s="68" t="s">
        <v>7</v>
      </c>
      <c r="F2" s="66" t="s">
        <v>8</v>
      </c>
    </row>
    <row r="3" spans="1:6">
      <c r="A3" s="57"/>
      <c r="B3" s="59"/>
      <c r="C3" s="61"/>
      <c r="D3" s="63"/>
      <c r="E3" s="69"/>
      <c r="F3" s="67"/>
    </row>
    <row r="4" spans="1:6">
      <c r="A4" s="8">
        <v>1</v>
      </c>
      <c r="B4" s="9"/>
      <c r="C4" s="10">
        <v>3</v>
      </c>
      <c r="D4" s="11">
        <v>4</v>
      </c>
      <c r="E4" s="12">
        <v>5</v>
      </c>
      <c r="F4" s="12" t="s">
        <v>9</v>
      </c>
    </row>
    <row r="6" spans="1:6" ht="75">
      <c r="A6" s="5" t="s">
        <v>54</v>
      </c>
      <c r="B6" s="4" t="s">
        <v>116</v>
      </c>
    </row>
    <row r="8" spans="1:6">
      <c r="A8" s="5" t="s">
        <v>11</v>
      </c>
      <c r="B8" s="4" t="s">
        <v>57</v>
      </c>
      <c r="C8" s="1" t="s">
        <v>15</v>
      </c>
      <c r="D8" s="20">
        <v>0</v>
      </c>
      <c r="E8" s="20">
        <v>42</v>
      </c>
      <c r="F8" s="20">
        <f>D8*E8</f>
        <v>0</v>
      </c>
    </row>
    <row r="9" spans="1:6">
      <c r="A9" s="5" t="s">
        <v>55</v>
      </c>
      <c r="B9" s="4" t="s">
        <v>56</v>
      </c>
      <c r="C9" s="1" t="s">
        <v>15</v>
      </c>
      <c r="D9" s="20">
        <v>0</v>
      </c>
      <c r="E9" s="20">
        <v>42</v>
      </c>
      <c r="F9" s="20">
        <f>D9*E9</f>
        <v>0</v>
      </c>
    </row>
    <row r="10" spans="1:6">
      <c r="A10" s="5" t="s">
        <v>11</v>
      </c>
      <c r="B10" s="4" t="s">
        <v>58</v>
      </c>
      <c r="C10" s="1" t="s">
        <v>19</v>
      </c>
      <c r="D10" s="20">
        <v>0</v>
      </c>
      <c r="E10" s="20">
        <v>8</v>
      </c>
      <c r="F10" s="20">
        <f>D10*E10</f>
        <v>0</v>
      </c>
    </row>
    <row r="11" spans="1:6">
      <c r="A11" s="15" t="s">
        <v>87</v>
      </c>
      <c r="B11" s="52" t="s">
        <v>147</v>
      </c>
      <c r="C11" s="52"/>
      <c r="D11" s="52"/>
      <c r="E11" s="52"/>
      <c r="F11" s="21">
        <f>SUM(F8:F10)</f>
        <v>0</v>
      </c>
    </row>
  </sheetData>
  <mergeCells count="8">
    <mergeCell ref="B11:E11"/>
    <mergeCell ref="A1:F1"/>
    <mergeCell ref="A2:A3"/>
    <mergeCell ref="B2:B3"/>
    <mergeCell ref="C2:C3"/>
    <mergeCell ref="D2:D3"/>
    <mergeCell ref="E2:E3"/>
    <mergeCell ref="F2: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TROŠKOVNIK</vt:lpstr>
      <vt:lpstr>A) REKAPITULACIJA</vt:lpstr>
      <vt:lpstr> RAZGRAĐ. I DEMONT.</vt:lpstr>
      <vt:lpstr>BET. I ARM.BET. RADOVI</vt:lpstr>
      <vt:lpstr>ZIDARSKI RADOVI</vt:lpstr>
      <vt:lpstr>TESARSKI RADOVI</vt:lpstr>
      <vt:lpstr>GIPSKARTONSKI RADOVI</vt:lpstr>
      <vt:lpstr>STOLARSKI RADOVI</vt:lpstr>
      <vt:lpstr>KERAMIČKI RADOVI</vt:lpstr>
      <vt:lpstr>PARKETARSKI RADOVI</vt:lpstr>
      <vt:lpstr>LIČILAČKI RADOVI</vt:lpstr>
      <vt:lpstr>LIMARSKI RADOVI</vt:lpstr>
      <vt:lpstr>INST.RAD.VOD.I KANAL.</vt:lpstr>
      <vt:lpstr>SANITAR. I UREĐAJI</vt:lpstr>
      <vt:lpstr>OSTALI RADOVI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DOM</cp:lastModifiedBy>
  <cp:lastPrinted>2023-02-08T09:56:47Z</cp:lastPrinted>
  <dcterms:created xsi:type="dcterms:W3CDTF">2020-08-02T01:08:28Z</dcterms:created>
  <dcterms:modified xsi:type="dcterms:W3CDTF">2023-02-08T09:57:07Z</dcterms:modified>
</cp:coreProperties>
</file>